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9450" windowHeight="8595" activeTab="0"/>
  </bookViews>
  <sheets>
    <sheet name="Overal" sheetId="1" r:id="rId1"/>
    <sheet name="Hws" sheetId="2" r:id="rId2"/>
    <sheet name="FinalProject" sheetId="3" r:id="rId3"/>
    <sheet name="FinalProjectPhase1" sheetId="4" r:id="rId4"/>
    <sheet name="FinalProjectPhase2" sheetId="5" r:id="rId5"/>
    <sheet name="FinalProjectPhase3" sheetId="6" r:id="rId6"/>
  </sheets>
  <definedNames>
    <definedName name="Name1">'Overal'!$B:$B</definedName>
  </definedNames>
  <calcPr fullCalcOnLoad="1"/>
</workbook>
</file>

<file path=xl/sharedStrings.xml><?xml version="1.0" encoding="utf-8"?>
<sst xmlns="http://schemas.openxmlformats.org/spreadsheetml/2006/main" count="109" uniqueCount="70">
  <si>
    <t>شماره دانشجويي</t>
  </si>
  <si>
    <t>رديف</t>
  </si>
  <si>
    <t>Min</t>
  </si>
  <si>
    <t>Max</t>
  </si>
  <si>
    <t>Aver</t>
  </si>
  <si>
    <t>نام خانوادگي</t>
  </si>
  <si>
    <t>تمرين1 از</t>
  </si>
  <si>
    <t>ميان‌ترم اول از</t>
  </si>
  <si>
    <t>ميان‌ترم اول پس از نمودار از</t>
  </si>
  <si>
    <t>ميان‌ترم دوم از</t>
  </si>
  <si>
    <t>ميان‌ترم دوم پس از نمودار از</t>
  </si>
  <si>
    <t>پايان‌ترم از</t>
  </si>
  <si>
    <t>پايان‌ترم پس از نمودار از</t>
  </si>
  <si>
    <t>تكاليف از</t>
  </si>
  <si>
    <t>تمرين 2 از</t>
  </si>
  <si>
    <t>تمرين 3 از</t>
  </si>
  <si>
    <t>تمرين 4 از</t>
  </si>
  <si>
    <t>تمرين 5 از</t>
  </si>
  <si>
    <t>جمع تمرين از</t>
  </si>
  <si>
    <t>اصالت پروژه از</t>
  </si>
  <si>
    <t>نمره خام نهايي از</t>
  </si>
  <si>
    <t>نمره نهايي از</t>
  </si>
  <si>
    <t>ساختار گزارش از</t>
  </si>
  <si>
    <t>کيفيت نگارش از</t>
  </si>
  <si>
    <t>انطباق محتواي علمي گزارش با موارد خواسته شده از</t>
  </si>
  <si>
    <t>کامل بودن سي دي تحويلي از</t>
  </si>
  <si>
    <t>تشويقي حضور از</t>
  </si>
  <si>
    <t>تشويقي پروژه اختياري از</t>
  </si>
  <si>
    <t>ساير موارد تشويقي</t>
  </si>
  <si>
    <t>بدون سقف</t>
  </si>
  <si>
    <t>جریمه تاخیر (درصد)</t>
  </si>
  <si>
    <t>رعايت نکات الگوي گزارش نويسي از</t>
  </si>
  <si>
    <t>نمره نهایی پس از نمودار از</t>
  </si>
  <si>
    <t>تعداد حضور از</t>
  </si>
  <si>
    <t>تمرين 6 از</t>
  </si>
  <si>
    <t>تشویقی حضور در کلاس تمرین</t>
  </si>
  <si>
    <t>حضور در کلاس تمرین از</t>
  </si>
  <si>
    <t>معادلات</t>
  </si>
  <si>
    <t>فضای حالت</t>
  </si>
  <si>
    <t>خطی سازی</t>
  </si>
  <si>
    <t>ورودی و اغتشاشات</t>
  </si>
  <si>
    <t>نقطه تعادل</t>
  </si>
  <si>
    <t>توابع تبدل</t>
  </si>
  <si>
    <t>نمره نهايي فاز اول از</t>
  </si>
  <si>
    <t>بدهی معوقه به کلاس</t>
  </si>
  <si>
    <t>فاز اول</t>
  </si>
  <si>
    <t>فاز دوم</t>
  </si>
  <si>
    <t>فاز سوم</t>
  </si>
  <si>
    <t>نمره پروژه از</t>
  </si>
  <si>
    <t>max</t>
  </si>
  <si>
    <t>min</t>
  </si>
  <si>
    <t>aver</t>
  </si>
  <si>
    <t>پلنت</t>
  </si>
  <si>
    <t>موتور</t>
  </si>
  <si>
    <t>هاور</t>
  </si>
  <si>
    <t>uh</t>
  </si>
  <si>
    <t>uphi</t>
  </si>
  <si>
    <t>usai</t>
  </si>
  <si>
    <t>,2</t>
  </si>
  <si>
    <t>,1</t>
  </si>
  <si>
    <t>نمره فاز با احتساب تاخیر از</t>
  </si>
  <si>
    <t>نمره فاز  با احتساب تاخیر از</t>
  </si>
  <si>
    <t>نمره نهايي فاز از</t>
  </si>
  <si>
    <t>Ch</t>
  </si>
  <si>
    <t>Cr</t>
  </si>
  <si>
    <t>Cy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</si>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</sst>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B Nazanin"/>
      <family val="0"/>
    </font>
    <font>
      <b/>
      <sz val="12"/>
      <color indexed="10"/>
      <name val="B Nazanin"/>
      <family val="0"/>
    </font>
    <font>
      <sz val="12"/>
      <color indexed="12"/>
      <name val="B Nazanin"/>
      <family val="0"/>
    </font>
    <font>
      <sz val="12"/>
      <color indexed="48"/>
      <name val="B Nazanin"/>
      <family val="0"/>
    </font>
    <font>
      <sz val="12"/>
      <color indexed="10"/>
      <name val="B Nazanin"/>
      <family val="0"/>
    </font>
    <font>
      <sz val="12"/>
      <color indexed="17"/>
      <name val="B Nazanin"/>
      <family val="0"/>
    </font>
    <font>
      <b/>
      <sz val="12"/>
      <color indexed="12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B Nazanin"/>
      <family val="0"/>
    </font>
    <font>
      <b/>
      <sz val="14"/>
      <color rgb="FFFF0000"/>
      <name val="B Nazanin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48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49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48" fillId="38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48" fillId="35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.7109375" style="1" bestFit="1" customWidth="1"/>
    <col min="2" max="2" width="13.00390625" style="1" bestFit="1" customWidth="1"/>
    <col min="3" max="3" width="10.421875" style="1" bestFit="1" customWidth="1"/>
    <col min="4" max="4" width="21.00390625" style="1" bestFit="1" customWidth="1"/>
    <col min="5" max="5" width="11.28125" style="1" bestFit="1" customWidth="1"/>
    <col min="6" max="6" width="21.140625" style="1" bestFit="1" customWidth="1"/>
    <col min="7" max="7" width="8.57421875" style="1" bestFit="1" customWidth="1"/>
    <col min="8" max="8" width="18.421875" style="1" bestFit="1" customWidth="1"/>
    <col min="9" max="9" width="8.28125" style="1" customWidth="1"/>
    <col min="10" max="10" width="13.7109375" style="1" bestFit="1" customWidth="1"/>
    <col min="11" max="11" width="13.140625" style="1" bestFit="1" customWidth="1"/>
    <col min="12" max="12" width="19.7109375" style="1" bestFit="1" customWidth="1"/>
    <col min="13" max="14" width="19.7109375" style="1" customWidth="1"/>
    <col min="15" max="15" width="14.57421875" style="1" bestFit="1" customWidth="1"/>
    <col min="16" max="16" width="13.00390625" style="1" customWidth="1"/>
    <col min="17" max="17" width="19.8515625" style="1" bestFit="1" customWidth="1"/>
    <col min="18" max="18" width="10.00390625" style="1" bestFit="1" customWidth="1"/>
    <col min="19" max="19" width="8.140625" style="1" customWidth="1"/>
    <col min="20" max="20" width="12.57421875" style="1" customWidth="1"/>
    <col min="21" max="16384" width="9.140625" style="1" customWidth="1"/>
  </cols>
  <sheetData>
    <row r="1" spans="3:16" ht="21">
      <c r="C1" s="2"/>
      <c r="D1" s="22"/>
      <c r="I1" s="9"/>
      <c r="K1" s="9"/>
      <c r="L1" s="9"/>
      <c r="M1" s="9"/>
      <c r="P1" s="9"/>
    </row>
    <row r="2" spans="1:18" ht="18.75">
      <c r="A2" s="1" t="s">
        <v>1</v>
      </c>
      <c r="B2" s="1" t="s">
        <v>0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33</v>
      </c>
      <c r="K2" s="1" t="s">
        <v>26</v>
      </c>
      <c r="L2" s="1" t="s">
        <v>27</v>
      </c>
      <c r="M2" s="1" t="s">
        <v>36</v>
      </c>
      <c r="N2" s="1" t="s">
        <v>36</v>
      </c>
      <c r="O2" s="1" t="s">
        <v>28</v>
      </c>
      <c r="P2" s="1" t="s">
        <v>20</v>
      </c>
      <c r="Q2" s="1" t="s">
        <v>32</v>
      </c>
      <c r="R2" s="1" t="s">
        <v>21</v>
      </c>
    </row>
    <row r="3" spans="3:18" ht="18.75">
      <c r="C3" s="3">
        <v>20</v>
      </c>
      <c r="D3" s="3">
        <v>20</v>
      </c>
      <c r="E3" s="3">
        <v>20</v>
      </c>
      <c r="F3" s="3">
        <v>20</v>
      </c>
      <c r="G3" s="3">
        <v>20</v>
      </c>
      <c r="H3" s="3">
        <v>20</v>
      </c>
      <c r="I3" s="3">
        <v>3</v>
      </c>
      <c r="J3" s="3">
        <v>26</v>
      </c>
      <c r="K3" s="3">
        <v>1</v>
      </c>
      <c r="L3" s="3">
        <v>1.5</v>
      </c>
      <c r="M3" s="3">
        <v>10</v>
      </c>
      <c r="N3" s="3">
        <v>0.5</v>
      </c>
      <c r="O3" s="3" t="s">
        <v>29</v>
      </c>
      <c r="P3" s="3" t="s">
        <v>29</v>
      </c>
      <c r="Q3" s="3" t="s">
        <v>29</v>
      </c>
      <c r="R3" s="3">
        <v>20</v>
      </c>
    </row>
    <row r="4" spans="1:20" ht="18.75">
      <c r="A4" s="1">
        <v>1</v>
      </c>
      <c r="B4" s="1">
        <v>84100348</v>
      </c>
      <c r="C4" s="1">
        <v>8.5</v>
      </c>
      <c r="D4" s="1">
        <f>C4+2</f>
        <v>10.5</v>
      </c>
      <c r="E4" s="1">
        <v>3.25</v>
      </c>
      <c r="F4" s="1">
        <f>E4+2+(18-E4)/20</f>
        <v>5.9875</v>
      </c>
      <c r="G4" s="1">
        <v>5.75</v>
      </c>
      <c r="H4" s="1">
        <f>G4*1.1+4</f>
        <v>10.325</v>
      </c>
      <c r="I4" s="1">
        <f>Hws!K4</f>
        <v>0.8142857142857143</v>
      </c>
      <c r="J4" s="1">
        <v>16</v>
      </c>
      <c r="K4" s="1">
        <f>J4/26</f>
        <v>0.6153846153846154</v>
      </c>
      <c r="L4" s="1">
        <f>FinalProject!G4</f>
        <v>0</v>
      </c>
      <c r="M4" s="1">
        <v>0</v>
      </c>
      <c r="N4" s="1">
        <f>M4/20</f>
        <v>0</v>
      </c>
      <c r="P4" s="1">
        <f>(D4/5+F4/4+H4/2.5+I4+K4+L4+N4+O4)*23/22.5</f>
        <v>9.360024114774115</v>
      </c>
      <c r="Q4" s="1">
        <f>P4+(20.6-P4)/30</f>
        <v>9.734689977614977</v>
      </c>
      <c r="R4" s="1">
        <v>10</v>
      </c>
      <c r="T4" s="4"/>
    </row>
    <row r="5" spans="1:18" ht="18.75">
      <c r="A5" s="1">
        <v>2</v>
      </c>
      <c r="B5" s="1">
        <v>84106845</v>
      </c>
      <c r="E5" s="1">
        <v>5</v>
      </c>
      <c r="F5" s="1">
        <f aca="true" t="shared" si="0" ref="F5:F21">E5+2+(18-E5)/20</f>
        <v>7.65</v>
      </c>
      <c r="G5" s="1">
        <v>4</v>
      </c>
      <c r="H5" s="1">
        <f aca="true" t="shared" si="1" ref="H5:H21">G5*1.1+4</f>
        <v>8.4</v>
      </c>
      <c r="I5" s="1">
        <f>Hws!K5</f>
        <v>0</v>
      </c>
      <c r="J5" s="1">
        <v>0</v>
      </c>
      <c r="K5" s="1">
        <f aca="true" t="shared" si="2" ref="K5:K21">J5/26</f>
        <v>0</v>
      </c>
      <c r="L5" s="1">
        <f>FinalProject!G5</f>
        <v>0</v>
      </c>
      <c r="M5" s="1">
        <v>0</v>
      </c>
      <c r="N5" s="1">
        <f aca="true" t="shared" si="3" ref="N5:N21">M5/20</f>
        <v>0</v>
      </c>
      <c r="P5" s="1">
        <f aca="true" t="shared" si="4" ref="P5:P21">(D5/5+F5/4+H5/2.5+I5+K5+L5+N5+O5)*23/22.5</f>
        <v>5.389666666666667</v>
      </c>
      <c r="Q5" s="1">
        <f aca="true" t="shared" si="5" ref="Q5:Q21">P5+(20.6-P5)/30</f>
        <v>5.896677777777778</v>
      </c>
      <c r="R5" s="1">
        <v>6</v>
      </c>
    </row>
    <row r="6" spans="1:18" ht="18.75">
      <c r="A6" s="1">
        <v>3</v>
      </c>
      <c r="B6" s="1">
        <v>85107673</v>
      </c>
      <c r="C6" s="1">
        <v>8</v>
      </c>
      <c r="D6" s="1">
        <f aca="true" t="shared" si="6" ref="D6:D21">C6+2</f>
        <v>10</v>
      </c>
      <c r="E6" s="1">
        <v>8.75</v>
      </c>
      <c r="F6" s="1">
        <f t="shared" si="0"/>
        <v>11.2125</v>
      </c>
      <c r="G6" s="1">
        <v>4.5</v>
      </c>
      <c r="H6" s="1">
        <f t="shared" si="1"/>
        <v>8.95</v>
      </c>
      <c r="I6" s="1">
        <f>Hws!K6</f>
        <v>0.5839285714285715</v>
      </c>
      <c r="J6" s="1">
        <v>0</v>
      </c>
      <c r="K6" s="1">
        <f t="shared" si="2"/>
        <v>0</v>
      </c>
      <c r="L6" s="1">
        <f>FinalProject!G6</f>
        <v>0</v>
      </c>
      <c r="M6" s="1">
        <v>0</v>
      </c>
      <c r="N6" s="1">
        <f t="shared" si="3"/>
        <v>0</v>
      </c>
      <c r="P6" s="1">
        <f t="shared" si="4"/>
        <v>9.166321428571429</v>
      </c>
      <c r="Q6" s="1">
        <f t="shared" si="5"/>
        <v>9.547444047619049</v>
      </c>
      <c r="R6" s="1">
        <v>10</v>
      </c>
    </row>
    <row r="7" spans="1:18" ht="18.75">
      <c r="A7" s="1">
        <v>4</v>
      </c>
      <c r="B7" s="1">
        <v>86102439</v>
      </c>
      <c r="C7" s="1">
        <v>4.5</v>
      </c>
      <c r="D7" s="1">
        <f t="shared" si="6"/>
        <v>6.5</v>
      </c>
      <c r="E7" s="1">
        <v>8.5</v>
      </c>
      <c r="F7" s="1">
        <f t="shared" si="0"/>
        <v>10.975</v>
      </c>
      <c r="G7" s="1">
        <v>6.75</v>
      </c>
      <c r="H7" s="1">
        <f t="shared" si="1"/>
        <v>11.425</v>
      </c>
      <c r="I7" s="1">
        <f>Hws!K7</f>
        <v>0.6321428571428571</v>
      </c>
      <c r="J7" s="1">
        <v>3</v>
      </c>
      <c r="K7" s="1">
        <f t="shared" si="2"/>
        <v>0.11538461538461539</v>
      </c>
      <c r="L7" s="1">
        <f>FinalProject!G7</f>
        <v>0</v>
      </c>
      <c r="M7" s="1">
        <v>0</v>
      </c>
      <c r="N7" s="1">
        <f t="shared" si="3"/>
        <v>0</v>
      </c>
      <c r="P7" s="1">
        <f t="shared" si="4"/>
        <v>9.569305860805859</v>
      </c>
      <c r="Q7" s="1">
        <f t="shared" si="5"/>
        <v>9.936995665445663</v>
      </c>
      <c r="R7" s="1">
        <v>10</v>
      </c>
    </row>
    <row r="8" spans="1:18" ht="18.75">
      <c r="A8" s="1">
        <v>5</v>
      </c>
      <c r="B8" s="1">
        <v>86103768</v>
      </c>
      <c r="C8" s="1">
        <v>6.5</v>
      </c>
      <c r="D8" s="1">
        <f t="shared" si="6"/>
        <v>8.5</v>
      </c>
      <c r="E8" s="1">
        <v>8</v>
      </c>
      <c r="F8" s="1">
        <f t="shared" si="0"/>
        <v>10.5</v>
      </c>
      <c r="G8" s="1">
        <v>4.75</v>
      </c>
      <c r="H8" s="1">
        <f t="shared" si="1"/>
        <v>9.225000000000001</v>
      </c>
      <c r="I8" s="1">
        <f>Hws!K8</f>
        <v>0.42964285714285716</v>
      </c>
      <c r="J8" s="1">
        <v>14</v>
      </c>
      <c r="K8" s="1">
        <f t="shared" si="2"/>
        <v>0.5384615384615384</v>
      </c>
      <c r="L8" s="1">
        <f>FinalProject!G8</f>
        <v>0</v>
      </c>
      <c r="M8" s="1">
        <v>0</v>
      </c>
      <c r="N8" s="1">
        <f t="shared" si="3"/>
        <v>0</v>
      </c>
      <c r="P8" s="1">
        <f t="shared" si="4"/>
        <v>9.182728937728939</v>
      </c>
      <c r="Q8" s="1">
        <f t="shared" si="5"/>
        <v>9.563304639804642</v>
      </c>
      <c r="R8" s="1">
        <v>10</v>
      </c>
    </row>
    <row r="9" spans="1:18" ht="18.75">
      <c r="A9" s="1">
        <v>6</v>
      </c>
      <c r="B9" s="1">
        <v>87100804</v>
      </c>
      <c r="C9" s="1">
        <v>16</v>
      </c>
      <c r="D9" s="1">
        <f t="shared" si="6"/>
        <v>18</v>
      </c>
      <c r="E9" s="1">
        <v>8.5</v>
      </c>
      <c r="F9" s="1">
        <f t="shared" si="0"/>
        <v>10.975</v>
      </c>
      <c r="G9" s="1">
        <v>8.75</v>
      </c>
      <c r="H9" s="1">
        <f t="shared" si="1"/>
        <v>13.625</v>
      </c>
      <c r="I9" s="1">
        <f>Hws!K9</f>
        <v>2.6027142857142858</v>
      </c>
      <c r="J9" s="1">
        <v>25</v>
      </c>
      <c r="K9" s="1">
        <f t="shared" si="2"/>
        <v>0.9615384615384616</v>
      </c>
      <c r="L9" s="1">
        <f>FinalProject!G9</f>
        <v>1.38</v>
      </c>
      <c r="M9" s="1">
        <v>4</v>
      </c>
      <c r="N9" s="1">
        <f t="shared" si="3"/>
        <v>0.2</v>
      </c>
      <c r="O9" s="1">
        <v>0.25</v>
      </c>
      <c r="P9" s="1">
        <f t="shared" si="4"/>
        <v>17.569958363858362</v>
      </c>
      <c r="Q9" s="1">
        <f t="shared" si="5"/>
        <v>17.67095975172975</v>
      </c>
      <c r="R9" s="1">
        <v>17.7</v>
      </c>
    </row>
    <row r="10" spans="1:18" ht="18.75">
      <c r="A10" s="1">
        <v>7</v>
      </c>
      <c r="B10" s="1">
        <v>87100923</v>
      </c>
      <c r="C10" s="1">
        <v>12.75</v>
      </c>
      <c r="D10" s="1">
        <f t="shared" si="6"/>
        <v>14.75</v>
      </c>
      <c r="E10" s="1">
        <v>15.75</v>
      </c>
      <c r="F10" s="1">
        <f t="shared" si="0"/>
        <v>17.8625</v>
      </c>
      <c r="G10" s="1">
        <v>9.25</v>
      </c>
      <c r="H10" s="1">
        <f t="shared" si="1"/>
        <v>14.175</v>
      </c>
      <c r="I10" s="1">
        <f>Hws!K10</f>
        <v>2.296446428571428</v>
      </c>
      <c r="J10" s="1">
        <v>26</v>
      </c>
      <c r="K10" s="1">
        <f t="shared" si="2"/>
        <v>1</v>
      </c>
      <c r="L10" s="1">
        <f>FinalProject!G10</f>
        <v>1.42</v>
      </c>
      <c r="M10" s="1">
        <v>6</v>
      </c>
      <c r="N10" s="1">
        <f t="shared" si="3"/>
        <v>0.3</v>
      </c>
      <c r="O10" s="1">
        <v>0.25</v>
      </c>
      <c r="P10" s="1">
        <f t="shared" si="4"/>
        <v>18.759895238095243</v>
      </c>
      <c r="Q10" s="1">
        <f t="shared" si="5"/>
        <v>18.82123206349207</v>
      </c>
      <c r="R10" s="1">
        <v>18.9</v>
      </c>
    </row>
    <row r="11" spans="1:18" ht="18.75">
      <c r="A11" s="1">
        <v>8</v>
      </c>
      <c r="B11" s="1">
        <v>87101685</v>
      </c>
      <c r="C11" s="1">
        <v>7</v>
      </c>
      <c r="D11" s="1">
        <f t="shared" si="6"/>
        <v>9</v>
      </c>
      <c r="E11" s="1">
        <v>4.75</v>
      </c>
      <c r="F11" s="1">
        <f t="shared" si="0"/>
        <v>7.4125</v>
      </c>
      <c r="G11" s="1">
        <v>7</v>
      </c>
      <c r="H11" s="1">
        <f t="shared" si="1"/>
        <v>11.700000000000001</v>
      </c>
      <c r="I11" s="1">
        <f>Hws!K11</f>
        <v>1.6767857142857143</v>
      </c>
      <c r="J11" s="1">
        <v>24</v>
      </c>
      <c r="K11" s="1">
        <f t="shared" si="2"/>
        <v>0.9230769230769231</v>
      </c>
      <c r="L11" s="1">
        <f>FinalProject!G11</f>
        <v>0.45500000000000007</v>
      </c>
      <c r="M11" s="1">
        <v>4</v>
      </c>
      <c r="N11" s="1">
        <f t="shared" si="3"/>
        <v>0.2</v>
      </c>
      <c r="P11" s="1">
        <f t="shared" si="4"/>
        <v>11.845498473748474</v>
      </c>
      <c r="Q11" s="1">
        <f t="shared" si="5"/>
        <v>12.137315191290192</v>
      </c>
      <c r="R11" s="1">
        <v>12.2</v>
      </c>
    </row>
    <row r="12" spans="1:18" ht="18.75">
      <c r="A12" s="1">
        <v>9</v>
      </c>
      <c r="B12" s="1">
        <v>87101985</v>
      </c>
      <c r="C12" s="1">
        <v>11.75</v>
      </c>
      <c r="D12" s="1">
        <f t="shared" si="6"/>
        <v>13.75</v>
      </c>
      <c r="E12" s="1">
        <v>11.25</v>
      </c>
      <c r="F12" s="1">
        <f t="shared" si="0"/>
        <v>13.5875</v>
      </c>
      <c r="G12" s="1">
        <v>9.75</v>
      </c>
      <c r="H12" s="1">
        <f t="shared" si="1"/>
        <v>14.725000000000001</v>
      </c>
      <c r="I12" s="1">
        <f>Hws!K12</f>
        <v>1.679732142857143</v>
      </c>
      <c r="J12" s="1">
        <v>25</v>
      </c>
      <c r="K12" s="1">
        <f t="shared" si="2"/>
        <v>0.9615384615384616</v>
      </c>
      <c r="L12" s="1">
        <f>FinalProject!G12</f>
        <v>0.7500000000000001</v>
      </c>
      <c r="M12" s="1">
        <v>3</v>
      </c>
      <c r="N12" s="1">
        <f t="shared" si="3"/>
        <v>0.15</v>
      </c>
      <c r="P12" s="1">
        <f t="shared" si="4"/>
        <v>15.924326617826619</v>
      </c>
      <c r="Q12" s="1">
        <f t="shared" si="5"/>
        <v>16.0801823972324</v>
      </c>
      <c r="R12" s="1">
        <v>16.1</v>
      </c>
    </row>
    <row r="13" spans="1:18" ht="18.75">
      <c r="A13" s="1">
        <v>10</v>
      </c>
      <c r="B13" s="1">
        <v>87103629</v>
      </c>
      <c r="C13" s="1">
        <v>14.5</v>
      </c>
      <c r="D13" s="1">
        <f t="shared" si="6"/>
        <v>16.5</v>
      </c>
      <c r="E13" s="1">
        <v>9.5</v>
      </c>
      <c r="F13" s="1">
        <f t="shared" si="0"/>
        <v>11.925</v>
      </c>
      <c r="G13" s="1">
        <v>7.5</v>
      </c>
      <c r="H13" s="1">
        <f t="shared" si="1"/>
        <v>12.25</v>
      </c>
      <c r="I13" s="1">
        <f>Hws!K13</f>
        <v>1.863214285714286</v>
      </c>
      <c r="J13" s="1">
        <v>24</v>
      </c>
      <c r="K13" s="1">
        <f t="shared" si="2"/>
        <v>0.9230769230769231</v>
      </c>
      <c r="L13" s="1">
        <f>FinalProject!G13</f>
        <v>0.4600000000000001</v>
      </c>
      <c r="M13" s="1">
        <v>0</v>
      </c>
      <c r="N13" s="1">
        <f t="shared" si="3"/>
        <v>0</v>
      </c>
      <c r="P13" s="1">
        <f t="shared" si="4"/>
        <v>14.748153235653238</v>
      </c>
      <c r="Q13" s="1">
        <f t="shared" si="5"/>
        <v>14.943214794464797</v>
      </c>
      <c r="R13" s="1">
        <v>15</v>
      </c>
    </row>
    <row r="14" spans="1:18" ht="18.75">
      <c r="A14" s="1">
        <v>11</v>
      </c>
      <c r="B14" s="1">
        <v>87103834</v>
      </c>
      <c r="E14" s="1">
        <v>7.75</v>
      </c>
      <c r="F14" s="1">
        <f t="shared" si="0"/>
        <v>10.2625</v>
      </c>
      <c r="G14" s="1">
        <v>6.75</v>
      </c>
      <c r="H14" s="1">
        <f t="shared" si="1"/>
        <v>11.425</v>
      </c>
      <c r="I14" s="1">
        <f>Hws!K14</f>
        <v>0.808017857142857</v>
      </c>
      <c r="J14" s="1">
        <v>14</v>
      </c>
      <c r="K14" s="1">
        <f t="shared" si="2"/>
        <v>0.5384615384615384</v>
      </c>
      <c r="L14" s="1">
        <f>FinalProject!G14</f>
        <v>0.45500000000000007</v>
      </c>
      <c r="M14" s="1">
        <v>1</v>
      </c>
      <c r="N14" s="1">
        <f t="shared" si="3"/>
        <v>0.05</v>
      </c>
      <c r="P14" s="1">
        <f t="shared" si="4"/>
        <v>9.186817826617828</v>
      </c>
      <c r="Q14" s="1">
        <f t="shared" si="5"/>
        <v>9.567257232397234</v>
      </c>
      <c r="R14" s="1">
        <v>10</v>
      </c>
    </row>
    <row r="15" spans="1:18" ht="18.75">
      <c r="A15" s="1">
        <v>12</v>
      </c>
      <c r="B15" s="1">
        <v>87104058</v>
      </c>
      <c r="C15" s="1">
        <v>9</v>
      </c>
      <c r="D15" s="1">
        <f t="shared" si="6"/>
        <v>11</v>
      </c>
      <c r="E15" s="1">
        <v>6.5</v>
      </c>
      <c r="F15" s="1">
        <f t="shared" si="0"/>
        <v>9.075</v>
      </c>
      <c r="G15" s="1">
        <v>9.75</v>
      </c>
      <c r="H15" s="1">
        <f t="shared" si="1"/>
        <v>14.725000000000001</v>
      </c>
      <c r="I15" s="1">
        <f>Hws!K15</f>
        <v>2.2389642857142857</v>
      </c>
      <c r="J15" s="1">
        <v>26</v>
      </c>
      <c r="K15" s="1">
        <f t="shared" si="2"/>
        <v>1</v>
      </c>
      <c r="L15" s="1">
        <f>FinalProject!G15</f>
        <v>1.39</v>
      </c>
      <c r="M15" s="1">
        <v>7</v>
      </c>
      <c r="N15" s="1">
        <f t="shared" si="3"/>
        <v>0.35</v>
      </c>
      <c r="O15" s="1">
        <v>0.5</v>
      </c>
      <c r="P15" s="1">
        <f t="shared" si="4"/>
        <v>16.18966349206349</v>
      </c>
      <c r="Q15" s="1">
        <f t="shared" si="5"/>
        <v>16.336674708994707</v>
      </c>
      <c r="R15" s="1">
        <v>16.4</v>
      </c>
    </row>
    <row r="16" spans="1:18" ht="18.75">
      <c r="A16" s="1">
        <v>13</v>
      </c>
      <c r="B16" s="1">
        <v>87104806</v>
      </c>
      <c r="C16" s="1">
        <v>12.5</v>
      </c>
      <c r="D16" s="1">
        <f t="shared" si="6"/>
        <v>14.5</v>
      </c>
      <c r="E16" s="1">
        <v>12.75</v>
      </c>
      <c r="F16" s="1">
        <f t="shared" si="0"/>
        <v>15.0125</v>
      </c>
      <c r="G16" s="1">
        <v>12.5</v>
      </c>
      <c r="H16" s="1">
        <f t="shared" si="1"/>
        <v>17.75</v>
      </c>
      <c r="I16" s="1">
        <f>Hws!K16</f>
        <v>1.9002321428571431</v>
      </c>
      <c r="J16" s="1">
        <v>23</v>
      </c>
      <c r="K16" s="1">
        <f t="shared" si="2"/>
        <v>0.8846153846153846</v>
      </c>
      <c r="L16" s="1">
        <f>FinalProject!G16</f>
        <v>1.39</v>
      </c>
      <c r="M16" s="1">
        <v>3</v>
      </c>
      <c r="N16" s="1">
        <f t="shared" si="3"/>
        <v>0.15</v>
      </c>
      <c r="P16" s="1">
        <f t="shared" si="4"/>
        <v>18.479705250305248</v>
      </c>
      <c r="Q16" s="1">
        <f t="shared" si="5"/>
        <v>18.55038174196174</v>
      </c>
      <c r="R16" s="1">
        <v>18.6</v>
      </c>
    </row>
    <row r="17" spans="1:18" ht="18.75">
      <c r="A17" s="1">
        <v>14</v>
      </c>
      <c r="B17" s="1">
        <v>87105151</v>
      </c>
      <c r="C17" s="1">
        <v>12.25</v>
      </c>
      <c r="D17" s="1">
        <f t="shared" si="6"/>
        <v>14.25</v>
      </c>
      <c r="E17" s="1">
        <v>12</v>
      </c>
      <c r="F17" s="1">
        <f t="shared" si="0"/>
        <v>14.3</v>
      </c>
      <c r="G17" s="1">
        <v>7.75</v>
      </c>
      <c r="H17" s="1">
        <f t="shared" si="1"/>
        <v>12.525</v>
      </c>
      <c r="I17" s="1">
        <f>Hws!K17</f>
        <v>1.5964285714285715</v>
      </c>
      <c r="J17" s="1">
        <v>22</v>
      </c>
      <c r="K17" s="1">
        <f t="shared" si="2"/>
        <v>0.8461538461538461</v>
      </c>
      <c r="L17" s="1">
        <f>FinalProject!G17</f>
        <v>1.338</v>
      </c>
      <c r="M17" s="1">
        <v>3</v>
      </c>
      <c r="N17" s="1">
        <f t="shared" si="3"/>
        <v>0.15</v>
      </c>
      <c r="O17" s="1">
        <v>0.25</v>
      </c>
      <c r="P17" s="1">
        <f t="shared" si="4"/>
        <v>15.96259536019536</v>
      </c>
      <c r="Q17" s="1">
        <f t="shared" si="5"/>
        <v>16.117175514855514</v>
      </c>
      <c r="R17" s="1">
        <v>16.2</v>
      </c>
    </row>
    <row r="18" spans="1:18" ht="18.75">
      <c r="A18" s="1">
        <v>15</v>
      </c>
      <c r="B18" s="1">
        <v>87108468</v>
      </c>
      <c r="C18" s="1">
        <v>16</v>
      </c>
      <c r="D18" s="1">
        <f t="shared" si="6"/>
        <v>18</v>
      </c>
      <c r="E18" s="1">
        <v>18</v>
      </c>
      <c r="F18" s="1">
        <f t="shared" si="0"/>
        <v>20</v>
      </c>
      <c r="G18" s="21">
        <v>10.25</v>
      </c>
      <c r="H18" s="1">
        <f t="shared" si="1"/>
        <v>15.275</v>
      </c>
      <c r="I18" s="1">
        <f>Hws!K18</f>
        <v>2.4879107142857144</v>
      </c>
      <c r="J18" s="1">
        <v>25</v>
      </c>
      <c r="K18" s="1">
        <f t="shared" si="2"/>
        <v>0.9615384615384616</v>
      </c>
      <c r="L18" s="1">
        <f>FinalProject!G18</f>
        <v>1.42</v>
      </c>
      <c r="M18" s="1">
        <v>5</v>
      </c>
      <c r="N18" s="1">
        <f t="shared" si="3"/>
        <v>0.25</v>
      </c>
      <c r="O18" s="1">
        <v>0.25</v>
      </c>
      <c r="P18" s="1">
        <f t="shared" si="4"/>
        <v>20.525659157509157</v>
      </c>
      <c r="Q18" s="1">
        <f t="shared" si="5"/>
        <v>20.528137185592186</v>
      </c>
      <c r="R18" s="1">
        <v>20</v>
      </c>
    </row>
    <row r="19" spans="1:18" ht="18.75">
      <c r="A19" s="1">
        <v>16</v>
      </c>
      <c r="B19" s="1">
        <v>87108519</v>
      </c>
      <c r="C19" s="1">
        <v>13.75</v>
      </c>
      <c r="D19" s="1">
        <f t="shared" si="6"/>
        <v>15.75</v>
      </c>
      <c r="E19" s="1">
        <v>10</v>
      </c>
      <c r="F19" s="1">
        <f t="shared" si="0"/>
        <v>12.4</v>
      </c>
      <c r="G19" s="1">
        <v>6.5</v>
      </c>
      <c r="H19" s="1">
        <f t="shared" si="1"/>
        <v>11.15</v>
      </c>
      <c r="I19" s="1">
        <f>Hws!K19</f>
        <v>2.1196607142857142</v>
      </c>
      <c r="J19" s="1">
        <v>26</v>
      </c>
      <c r="K19" s="1">
        <f t="shared" si="2"/>
        <v>1</v>
      </c>
      <c r="L19" s="1">
        <f>FinalProject!G19</f>
        <v>1.42</v>
      </c>
      <c r="M19" s="1">
        <v>1</v>
      </c>
      <c r="N19" s="1">
        <f t="shared" si="3"/>
        <v>0.05</v>
      </c>
      <c r="O19" s="1">
        <v>0.5</v>
      </c>
      <c r="P19" s="1">
        <f>(D19/5+F19/4+H19/2.5+I19+K19+L19+N19+O19)*23/22.5</f>
        <v>16.15076428571429</v>
      </c>
      <c r="Q19" s="1">
        <f t="shared" si="5"/>
        <v>16.299072142857145</v>
      </c>
      <c r="R19" s="1">
        <v>16.3</v>
      </c>
    </row>
    <row r="20" spans="1:18" ht="18.75">
      <c r="A20" s="1">
        <v>17</v>
      </c>
      <c r="B20" s="1">
        <v>87109107</v>
      </c>
      <c r="C20" s="1">
        <v>11.25</v>
      </c>
      <c r="D20" s="1">
        <f t="shared" si="6"/>
        <v>13.25</v>
      </c>
      <c r="E20" s="1">
        <v>10</v>
      </c>
      <c r="F20" s="1">
        <f t="shared" si="0"/>
        <v>12.4</v>
      </c>
      <c r="G20" s="1">
        <v>8</v>
      </c>
      <c r="H20" s="1">
        <f t="shared" si="1"/>
        <v>12.8</v>
      </c>
      <c r="I20" s="1">
        <f>Hws!K20</f>
        <v>1.46325</v>
      </c>
      <c r="J20" s="1">
        <v>18</v>
      </c>
      <c r="K20" s="1">
        <f t="shared" si="2"/>
        <v>0.6923076923076923</v>
      </c>
      <c r="L20" s="1">
        <f>FinalProject!G20</f>
        <v>0.4600000000000001</v>
      </c>
      <c r="M20" s="1">
        <v>3</v>
      </c>
      <c r="N20" s="1">
        <f t="shared" si="3"/>
        <v>0.15</v>
      </c>
      <c r="P20" s="1">
        <f t="shared" si="4"/>
        <v>13.938570085470086</v>
      </c>
      <c r="Q20" s="1">
        <f t="shared" si="5"/>
        <v>14.16061774928775</v>
      </c>
      <c r="R20" s="1">
        <v>14.2</v>
      </c>
    </row>
    <row r="21" spans="1:18" ht="18.75">
      <c r="A21" s="1">
        <v>18</v>
      </c>
      <c r="B21" s="1">
        <v>87109215</v>
      </c>
      <c r="C21" s="1">
        <v>11.5</v>
      </c>
      <c r="D21" s="1">
        <f t="shared" si="6"/>
        <v>13.5</v>
      </c>
      <c r="E21" s="1">
        <v>9.5</v>
      </c>
      <c r="F21" s="1">
        <f t="shared" si="0"/>
        <v>11.925</v>
      </c>
      <c r="G21" s="1">
        <v>9.5</v>
      </c>
      <c r="H21" s="1">
        <f t="shared" si="1"/>
        <v>14.450000000000001</v>
      </c>
      <c r="I21" s="1">
        <f>Hws!K21</f>
        <v>1.0360714285714288</v>
      </c>
      <c r="J21" s="1">
        <v>23</v>
      </c>
      <c r="K21" s="1">
        <f t="shared" si="2"/>
        <v>0.8846153846153846</v>
      </c>
      <c r="L21" s="1">
        <f>FinalProject!G21</f>
        <v>0.7500000000000001</v>
      </c>
      <c r="M21" s="1">
        <v>5</v>
      </c>
      <c r="N21" s="1">
        <f t="shared" si="3"/>
        <v>0.25</v>
      </c>
      <c r="P21" s="1">
        <f t="shared" si="4"/>
        <v>14.70153540903541</v>
      </c>
      <c r="Q21" s="1">
        <f t="shared" si="5"/>
        <v>14.898150895400896</v>
      </c>
      <c r="R21" s="1">
        <v>14.9</v>
      </c>
    </row>
    <row r="22" spans="1:21" ht="18.75">
      <c r="A22" s="5" t="s">
        <v>3</v>
      </c>
      <c r="B22" s="5"/>
      <c r="C22" s="5">
        <f aca="true" t="shared" si="7" ref="C22:L22">MAX(C4:C21)</f>
        <v>16</v>
      </c>
      <c r="D22" s="5">
        <f t="shared" si="7"/>
        <v>18</v>
      </c>
      <c r="E22" s="5">
        <f t="shared" si="7"/>
        <v>18</v>
      </c>
      <c r="F22" s="5">
        <f t="shared" si="7"/>
        <v>20</v>
      </c>
      <c r="G22" s="5">
        <f t="shared" si="7"/>
        <v>12.5</v>
      </c>
      <c r="H22" s="5">
        <f t="shared" si="7"/>
        <v>17.75</v>
      </c>
      <c r="I22" s="5">
        <f t="shared" si="7"/>
        <v>2.6027142857142858</v>
      </c>
      <c r="J22" s="5">
        <f t="shared" si="7"/>
        <v>26</v>
      </c>
      <c r="K22" s="5">
        <f t="shared" si="7"/>
        <v>1</v>
      </c>
      <c r="L22" s="5">
        <f t="shared" si="7"/>
        <v>1.42</v>
      </c>
      <c r="M22" s="5">
        <f>MAX(M4:M21)</f>
        <v>7</v>
      </c>
      <c r="N22" s="5">
        <f>MAX(N4:N21)</f>
        <v>0.35</v>
      </c>
      <c r="O22" s="5"/>
      <c r="P22" s="5">
        <f>MAX(P4:P21)</f>
        <v>20.525659157509157</v>
      </c>
      <c r="Q22" s="5">
        <f>MAX(Q4:Q21)</f>
        <v>20.528137185592186</v>
      </c>
      <c r="R22" s="5">
        <f>MAX(R4:R21)</f>
        <v>20</v>
      </c>
      <c r="S22" s="5"/>
      <c r="T22" s="5"/>
      <c r="U22" s="5"/>
    </row>
    <row r="23" spans="1:21" ht="18.75">
      <c r="A23" s="6" t="s">
        <v>2</v>
      </c>
      <c r="B23" s="6"/>
      <c r="C23" s="6">
        <f aca="true" t="shared" si="8" ref="C23:L23">MIN(C4:C21)</f>
        <v>4.5</v>
      </c>
      <c r="D23" s="6">
        <f t="shared" si="8"/>
        <v>6.5</v>
      </c>
      <c r="E23" s="6">
        <f t="shared" si="8"/>
        <v>3.25</v>
      </c>
      <c r="F23" s="6">
        <f t="shared" si="8"/>
        <v>5.9875</v>
      </c>
      <c r="G23" s="6">
        <f t="shared" si="8"/>
        <v>4</v>
      </c>
      <c r="H23" s="6">
        <f t="shared" si="8"/>
        <v>8.4</v>
      </c>
      <c r="I23" s="6">
        <f t="shared" si="8"/>
        <v>0</v>
      </c>
      <c r="J23" s="6">
        <f t="shared" si="8"/>
        <v>0</v>
      </c>
      <c r="K23" s="6">
        <f t="shared" si="8"/>
        <v>0</v>
      </c>
      <c r="L23" s="6">
        <f t="shared" si="8"/>
        <v>0</v>
      </c>
      <c r="M23" s="6">
        <f>MIN(M4:M21)</f>
        <v>0</v>
      </c>
      <c r="N23" s="6">
        <f>MIN(N4:N21)</f>
        <v>0</v>
      </c>
      <c r="O23" s="6"/>
      <c r="P23" s="6">
        <f>MIN(P4:P21)</f>
        <v>5.389666666666667</v>
      </c>
      <c r="Q23" s="6">
        <f>MIN(Q4:Q21)</f>
        <v>5.896677777777778</v>
      </c>
      <c r="R23" s="6">
        <f>MIN(R4:R21)</f>
        <v>6</v>
      </c>
      <c r="S23" s="6"/>
      <c r="T23" s="6"/>
      <c r="U23" s="6"/>
    </row>
    <row r="24" spans="1:21" ht="18.75">
      <c r="A24" s="7" t="s">
        <v>4</v>
      </c>
      <c r="B24" s="7"/>
      <c r="C24" s="7">
        <f aca="true" t="shared" si="9" ref="C24:L24">AVERAGE(C4:C21)</f>
        <v>10.984375</v>
      </c>
      <c r="D24" s="7">
        <f t="shared" si="9"/>
        <v>12.984375</v>
      </c>
      <c r="E24" s="7">
        <f t="shared" si="9"/>
        <v>9.430555555555555</v>
      </c>
      <c r="F24" s="7">
        <f t="shared" si="9"/>
        <v>11.85902777777778</v>
      </c>
      <c r="G24" s="7">
        <f t="shared" si="9"/>
        <v>7.722222222222222</v>
      </c>
      <c r="H24" s="7">
        <f t="shared" si="9"/>
        <v>12.494444444444447</v>
      </c>
      <c r="I24" s="7">
        <f t="shared" si="9"/>
        <v>1.4571904761904761</v>
      </c>
      <c r="J24" s="7">
        <f t="shared" si="9"/>
        <v>18.555555555555557</v>
      </c>
      <c r="K24" s="7">
        <f t="shared" si="9"/>
        <v>0.7136752136752137</v>
      </c>
      <c r="L24" s="7">
        <f t="shared" si="9"/>
        <v>0.7271111111111112</v>
      </c>
      <c r="M24" s="7">
        <f>AVERAGE(M4:M21)</f>
        <v>2.5</v>
      </c>
      <c r="N24" s="7">
        <f>AVERAGE(N4:N21)</f>
        <v>0.125</v>
      </c>
      <c r="O24" s="7"/>
      <c r="P24" s="7">
        <f>AVERAGE(P4:P21)</f>
        <v>13.702843878035544</v>
      </c>
      <c r="Q24" s="7">
        <f>AVERAGE(Q4:Q21)</f>
        <v>13.932749082101026</v>
      </c>
      <c r="R24" s="7">
        <f>AVERAGE(R4:R21)</f>
        <v>14.027777777777779</v>
      </c>
      <c r="S24" s="7"/>
      <c r="T24" s="7"/>
      <c r="U24" s="7"/>
    </row>
    <row r="25" ht="24">
      <c r="D25" s="20"/>
    </row>
    <row r="26" ht="24">
      <c r="H2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8" bestFit="1" customWidth="1"/>
    <col min="2" max="2" width="13.00390625" style="8" bestFit="1" customWidth="1"/>
    <col min="3" max="3" width="14.28125" style="8" bestFit="1" customWidth="1"/>
    <col min="4" max="4" width="10.7109375" style="1" customWidth="1"/>
    <col min="5" max="8" width="8.8515625" style="8" bestFit="1" customWidth="1"/>
    <col min="9" max="9" width="8.8515625" style="8" customWidth="1"/>
    <col min="10" max="11" width="11.00390625" style="8" bestFit="1" customWidth="1"/>
    <col min="12" max="19" width="9.140625" style="8" customWidth="1"/>
    <col min="20" max="20" width="19.7109375" style="8" bestFit="1" customWidth="1"/>
    <col min="21" max="16384" width="9.140625" style="8" customWidth="1"/>
  </cols>
  <sheetData>
    <row r="2" spans="1:22" ht="18.75">
      <c r="A2" s="16" t="s">
        <v>1</v>
      </c>
      <c r="B2" s="16" t="s">
        <v>0</v>
      </c>
      <c r="C2" s="16" t="s">
        <v>5</v>
      </c>
      <c r="D2" s="16" t="s">
        <v>6</v>
      </c>
      <c r="E2" s="16" t="s">
        <v>14</v>
      </c>
      <c r="F2" s="16" t="s">
        <v>15</v>
      </c>
      <c r="G2" s="16" t="s">
        <v>16</v>
      </c>
      <c r="H2" s="16" t="s">
        <v>17</v>
      </c>
      <c r="I2" s="16" t="s">
        <v>34</v>
      </c>
      <c r="J2" s="16" t="s">
        <v>18</v>
      </c>
      <c r="K2" s="16" t="s">
        <v>18</v>
      </c>
      <c r="V2" s="1" t="s">
        <v>35</v>
      </c>
    </row>
    <row r="3" spans="1:11" ht="21">
      <c r="A3" s="16"/>
      <c r="B3" s="16"/>
      <c r="C3" s="16"/>
      <c r="D3" s="23">
        <v>110</v>
      </c>
      <c r="E3" s="23">
        <v>100</v>
      </c>
      <c r="F3" s="23">
        <v>40</v>
      </c>
      <c r="G3" s="23">
        <v>100</v>
      </c>
      <c r="H3" s="23">
        <v>90</v>
      </c>
      <c r="I3" s="23">
        <v>120</v>
      </c>
      <c r="J3" s="23">
        <f>SUM(D3:I3)</f>
        <v>560</v>
      </c>
      <c r="K3" s="23">
        <v>3</v>
      </c>
    </row>
    <row r="4" spans="1:22" ht="18.75">
      <c r="A4" s="1">
        <f>Overal!A4</f>
        <v>1</v>
      </c>
      <c r="B4" s="1">
        <f>Overal!B4</f>
        <v>84100348</v>
      </c>
      <c r="C4" s="1" t="e">
        <f>Overal!#REF!</f>
        <v>#REF!</v>
      </c>
      <c r="D4" s="1">
        <v>0</v>
      </c>
      <c r="E4" s="1">
        <v>0</v>
      </c>
      <c r="F4" s="1">
        <v>0</v>
      </c>
      <c r="G4" s="1">
        <v>50</v>
      </c>
      <c r="H4" s="1">
        <v>47</v>
      </c>
      <c r="I4" s="1">
        <v>55</v>
      </c>
      <c r="J4" s="16">
        <f aca="true" t="shared" si="0" ref="J4:J15">SUM(D4:I4)</f>
        <v>152</v>
      </c>
      <c r="K4" s="1">
        <f>J4*3/560</f>
        <v>0.8142857142857143</v>
      </c>
      <c r="V4" s="8">
        <f>SUM(M4:T4)/10</f>
        <v>0</v>
      </c>
    </row>
    <row r="5" spans="1:22" ht="18.75">
      <c r="A5" s="1">
        <f>Overal!A5</f>
        <v>2</v>
      </c>
      <c r="B5" s="1">
        <f>Overal!B5</f>
        <v>84106845</v>
      </c>
      <c r="C5" s="1" t="e">
        <f>Overal!#REF!</f>
        <v>#REF!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6">
        <f t="shared" si="0"/>
        <v>0</v>
      </c>
      <c r="K5" s="1">
        <f aca="true" t="shared" si="1" ref="K5:K21">J5*3/560</f>
        <v>0</v>
      </c>
      <c r="V5" s="8">
        <f aca="true" t="shared" si="2" ref="V5:V21">SUM(M5:T5)/10</f>
        <v>0</v>
      </c>
    </row>
    <row r="6" spans="1:22" ht="18.75">
      <c r="A6" s="1">
        <f>Overal!A6</f>
        <v>3</v>
      </c>
      <c r="B6" s="1">
        <f>Overal!B6</f>
        <v>85107673</v>
      </c>
      <c r="C6" s="1" t="e">
        <f>Overal!#REF!</f>
        <v>#REF!</v>
      </c>
      <c r="D6" s="1">
        <v>0</v>
      </c>
      <c r="E6" s="1">
        <v>0</v>
      </c>
      <c r="F6" s="1">
        <v>0</v>
      </c>
      <c r="G6" s="1">
        <v>50</v>
      </c>
      <c r="H6" s="1">
        <v>0</v>
      </c>
      <c r="I6" s="1">
        <v>59</v>
      </c>
      <c r="J6" s="16">
        <f t="shared" si="0"/>
        <v>109</v>
      </c>
      <c r="K6" s="1">
        <f t="shared" si="1"/>
        <v>0.5839285714285715</v>
      </c>
      <c r="V6" s="8">
        <f t="shared" si="2"/>
        <v>0</v>
      </c>
    </row>
    <row r="7" spans="1:22" ht="18.75">
      <c r="A7" s="1">
        <f>Overal!A7</f>
        <v>4</v>
      </c>
      <c r="B7" s="1">
        <f>Overal!B7</f>
        <v>86102439</v>
      </c>
      <c r="C7" s="1" t="e">
        <f>Overal!#REF!</f>
        <v>#REF!</v>
      </c>
      <c r="D7" s="1">
        <v>0</v>
      </c>
      <c r="E7" s="1">
        <v>0</v>
      </c>
      <c r="F7" s="1">
        <v>29</v>
      </c>
      <c r="G7" s="1">
        <v>50</v>
      </c>
      <c r="H7" s="1">
        <v>0</v>
      </c>
      <c r="I7" s="1">
        <v>39</v>
      </c>
      <c r="J7" s="16">
        <f t="shared" si="0"/>
        <v>118</v>
      </c>
      <c r="K7" s="1">
        <f t="shared" si="1"/>
        <v>0.6321428571428571</v>
      </c>
      <c r="V7" s="8">
        <f t="shared" si="2"/>
        <v>0</v>
      </c>
    </row>
    <row r="8" spans="1:22" ht="18.75">
      <c r="A8" s="1">
        <f>Overal!A8</f>
        <v>5</v>
      </c>
      <c r="B8" s="1">
        <f>Overal!B8</f>
        <v>86103768</v>
      </c>
      <c r="C8" s="1" t="e">
        <f>Overal!#REF!</f>
        <v>#REF!</v>
      </c>
      <c r="D8" s="1">
        <v>0</v>
      </c>
      <c r="E8" s="1">
        <v>0</v>
      </c>
      <c r="F8" s="1">
        <v>30.2</v>
      </c>
      <c r="G8" s="1">
        <v>50</v>
      </c>
      <c r="H8" s="1">
        <v>0</v>
      </c>
      <c r="I8" s="1">
        <v>0</v>
      </c>
      <c r="J8" s="16">
        <f t="shared" si="0"/>
        <v>80.2</v>
      </c>
      <c r="K8" s="1">
        <f t="shared" si="1"/>
        <v>0.42964285714285716</v>
      </c>
      <c r="V8" s="8">
        <f t="shared" si="2"/>
        <v>0</v>
      </c>
    </row>
    <row r="9" spans="1:22" ht="18.75">
      <c r="A9" s="1">
        <f>Overal!A9</f>
        <v>6</v>
      </c>
      <c r="B9" s="1">
        <f>Overal!B9</f>
        <v>87100804</v>
      </c>
      <c r="C9" s="1" t="e">
        <f>Overal!#REF!</f>
        <v>#REF!</v>
      </c>
      <c r="D9" s="1">
        <v>103.9</v>
      </c>
      <c r="E9" s="1">
        <v>73</v>
      </c>
      <c r="F9" s="1">
        <v>34.6</v>
      </c>
      <c r="G9" s="1">
        <v>95.94</v>
      </c>
      <c r="H9" s="1">
        <v>68</v>
      </c>
      <c r="I9" s="1">
        <v>110.39999999999999</v>
      </c>
      <c r="J9" s="16">
        <f t="shared" si="0"/>
        <v>485.84</v>
      </c>
      <c r="K9" s="1">
        <f t="shared" si="1"/>
        <v>2.6027142857142858</v>
      </c>
      <c r="V9" s="8">
        <f t="shared" si="2"/>
        <v>0</v>
      </c>
    </row>
    <row r="10" spans="1:22" ht="18.75">
      <c r="A10" s="1">
        <f>Overal!A10</f>
        <v>7</v>
      </c>
      <c r="B10" s="1">
        <f>Overal!B10</f>
        <v>87100923</v>
      </c>
      <c r="C10" s="1" t="e">
        <f>Overal!#REF!</f>
        <v>#REF!</v>
      </c>
      <c r="D10" s="1">
        <v>116.2</v>
      </c>
      <c r="E10" s="1">
        <v>78</v>
      </c>
      <c r="F10" s="1">
        <v>21</v>
      </c>
      <c r="G10" s="1">
        <v>103.2</v>
      </c>
      <c r="H10" s="1">
        <v>47</v>
      </c>
      <c r="I10" s="1">
        <v>63.27</v>
      </c>
      <c r="J10" s="16">
        <f t="shared" si="0"/>
        <v>428.66999999999996</v>
      </c>
      <c r="K10" s="1">
        <f t="shared" si="1"/>
        <v>2.296446428571428</v>
      </c>
      <c r="V10" s="8">
        <f t="shared" si="2"/>
        <v>0</v>
      </c>
    </row>
    <row r="11" spans="1:22" ht="18.75">
      <c r="A11" s="1">
        <f>Overal!A11</f>
        <v>8</v>
      </c>
      <c r="B11" s="1">
        <f>Overal!B11</f>
        <v>87101685</v>
      </c>
      <c r="C11" s="1" t="e">
        <f>Overal!#REF!</f>
        <v>#REF!</v>
      </c>
      <c r="D11" s="1">
        <v>86</v>
      </c>
      <c r="E11" s="1">
        <v>34</v>
      </c>
      <c r="F11" s="1">
        <v>30</v>
      </c>
      <c r="G11" s="1">
        <v>60</v>
      </c>
      <c r="H11" s="1">
        <v>52</v>
      </c>
      <c r="I11" s="1">
        <v>51</v>
      </c>
      <c r="J11" s="16">
        <f t="shared" si="0"/>
        <v>313</v>
      </c>
      <c r="K11" s="1">
        <f t="shared" si="1"/>
        <v>1.6767857142857143</v>
      </c>
      <c r="V11" s="8">
        <f t="shared" si="2"/>
        <v>0</v>
      </c>
    </row>
    <row r="12" spans="1:22" ht="18.75">
      <c r="A12" s="1">
        <f>Overal!A12</f>
        <v>9</v>
      </c>
      <c r="B12" s="1">
        <f>Overal!B12</f>
        <v>87101985</v>
      </c>
      <c r="C12" s="1" t="e">
        <f>Overal!#REF!</f>
        <v>#REF!</v>
      </c>
      <c r="D12" s="1">
        <v>49.55</v>
      </c>
      <c r="E12" s="1">
        <v>55</v>
      </c>
      <c r="F12" s="1">
        <v>25</v>
      </c>
      <c r="G12" s="1">
        <v>49</v>
      </c>
      <c r="H12" s="1">
        <v>81</v>
      </c>
      <c r="I12" s="1">
        <v>54</v>
      </c>
      <c r="J12" s="16">
        <f t="shared" si="0"/>
        <v>313.55</v>
      </c>
      <c r="K12" s="1">
        <f t="shared" si="1"/>
        <v>1.679732142857143</v>
      </c>
      <c r="V12" s="8">
        <f t="shared" si="2"/>
        <v>0</v>
      </c>
    </row>
    <row r="13" spans="1:22" ht="18.75">
      <c r="A13" s="1">
        <f>Overal!A13</f>
        <v>10</v>
      </c>
      <c r="B13" s="1">
        <f>Overal!B13</f>
        <v>87103629</v>
      </c>
      <c r="C13" s="1" t="e">
        <f>Overal!#REF!</f>
        <v>#REF!</v>
      </c>
      <c r="D13" s="1">
        <v>102</v>
      </c>
      <c r="E13" s="1">
        <v>51</v>
      </c>
      <c r="F13" s="1">
        <v>35.8</v>
      </c>
      <c r="G13" s="1">
        <v>59</v>
      </c>
      <c r="H13" s="1">
        <v>49</v>
      </c>
      <c r="I13" s="1">
        <v>51</v>
      </c>
      <c r="J13" s="16">
        <f t="shared" si="0"/>
        <v>347.8</v>
      </c>
      <c r="K13" s="1">
        <f t="shared" si="1"/>
        <v>1.863214285714286</v>
      </c>
      <c r="V13" s="8">
        <f t="shared" si="2"/>
        <v>0</v>
      </c>
    </row>
    <row r="14" spans="1:22" ht="18.75">
      <c r="A14" s="1">
        <f>Overal!A14</f>
        <v>11</v>
      </c>
      <c r="B14" s="1">
        <f>Overal!B14</f>
        <v>87103834</v>
      </c>
      <c r="C14" s="1" t="e">
        <f>Overal!#REF!</f>
        <v>#REF!</v>
      </c>
      <c r="D14" s="1">
        <v>83.83</v>
      </c>
      <c r="E14" s="1">
        <v>0</v>
      </c>
      <c r="F14" s="1">
        <v>22</v>
      </c>
      <c r="G14" s="1">
        <v>0</v>
      </c>
      <c r="H14" s="1">
        <v>45</v>
      </c>
      <c r="I14" s="1">
        <v>0</v>
      </c>
      <c r="J14" s="16">
        <f t="shared" si="0"/>
        <v>150.82999999999998</v>
      </c>
      <c r="K14" s="1">
        <f t="shared" si="1"/>
        <v>0.808017857142857</v>
      </c>
      <c r="V14" s="8">
        <f t="shared" si="2"/>
        <v>0</v>
      </c>
    </row>
    <row r="15" spans="1:22" ht="18.75">
      <c r="A15" s="1">
        <f>Overal!A15</f>
        <v>12</v>
      </c>
      <c r="B15" s="1">
        <f>Overal!B15</f>
        <v>87104058</v>
      </c>
      <c r="C15" s="1" t="e">
        <f>Overal!#REF!</f>
        <v>#REF!</v>
      </c>
      <c r="D15" s="1">
        <v>104.04</v>
      </c>
      <c r="E15" s="1">
        <v>65.9</v>
      </c>
      <c r="F15" s="1">
        <v>34.4</v>
      </c>
      <c r="G15" s="1">
        <v>75.60000000000001</v>
      </c>
      <c r="H15" s="1">
        <v>53</v>
      </c>
      <c r="I15" s="1">
        <v>85</v>
      </c>
      <c r="J15" s="16">
        <f t="shared" si="0"/>
        <v>417.94</v>
      </c>
      <c r="K15" s="1">
        <f t="shared" si="1"/>
        <v>2.2389642857142857</v>
      </c>
      <c r="V15" s="8">
        <f t="shared" si="2"/>
        <v>0</v>
      </c>
    </row>
    <row r="16" spans="1:11" ht="18.75">
      <c r="A16" s="1">
        <f>Overal!A16</f>
        <v>13</v>
      </c>
      <c r="B16" s="1">
        <f>Overal!B16</f>
        <v>87104806</v>
      </c>
      <c r="C16" s="1" t="e">
        <f>Overal!#REF!</f>
        <v>#REF!</v>
      </c>
      <c r="D16" s="1">
        <v>94.5</v>
      </c>
      <c r="E16" s="1">
        <v>45</v>
      </c>
      <c r="F16" s="1">
        <v>20</v>
      </c>
      <c r="G16" s="1">
        <v>89.91000000000001</v>
      </c>
      <c r="H16" s="1">
        <v>57</v>
      </c>
      <c r="I16" s="1">
        <v>48.300000000000004</v>
      </c>
      <c r="J16" s="16">
        <f aca="true" t="shared" si="3" ref="J16:J21">SUM(D16:I16)</f>
        <v>354.71000000000004</v>
      </c>
      <c r="K16" s="1">
        <f t="shared" si="1"/>
        <v>1.9002321428571431</v>
      </c>
    </row>
    <row r="17" spans="1:11" ht="18.75">
      <c r="A17" s="1">
        <f>Overal!A17</f>
        <v>14</v>
      </c>
      <c r="B17" s="1">
        <f>Overal!B17</f>
        <v>87105151</v>
      </c>
      <c r="C17" s="1" t="e">
        <f>Overal!#REF!</f>
        <v>#REF!</v>
      </c>
      <c r="D17" s="1">
        <v>82</v>
      </c>
      <c r="E17" s="1">
        <v>0</v>
      </c>
      <c r="F17" s="1">
        <v>29</v>
      </c>
      <c r="G17" s="1">
        <v>45</v>
      </c>
      <c r="H17" s="1">
        <v>80</v>
      </c>
      <c r="I17" s="1">
        <v>62</v>
      </c>
      <c r="J17" s="16">
        <f t="shared" si="3"/>
        <v>298</v>
      </c>
      <c r="K17" s="1">
        <f t="shared" si="1"/>
        <v>1.5964285714285715</v>
      </c>
    </row>
    <row r="18" spans="1:11" ht="18.75">
      <c r="A18" s="1">
        <f>Overal!A18</f>
        <v>15</v>
      </c>
      <c r="B18" s="1">
        <f>Overal!B18</f>
        <v>87108468</v>
      </c>
      <c r="C18" s="1" t="e">
        <f>Overal!#REF!</f>
        <v>#REF!</v>
      </c>
      <c r="D18" s="1">
        <v>123.6</v>
      </c>
      <c r="E18" s="1">
        <v>86.67</v>
      </c>
      <c r="F18" s="1">
        <v>30</v>
      </c>
      <c r="G18" s="1">
        <v>95.76</v>
      </c>
      <c r="H18" s="1">
        <v>52</v>
      </c>
      <c r="I18" s="1">
        <v>76.38000000000001</v>
      </c>
      <c r="J18" s="16">
        <f t="shared" si="3"/>
        <v>464.40999999999997</v>
      </c>
      <c r="K18" s="1">
        <f>J18*3/560</f>
        <v>2.4879107142857144</v>
      </c>
    </row>
    <row r="19" spans="1:22" ht="18.75">
      <c r="A19" s="1">
        <f>Overal!A19</f>
        <v>16</v>
      </c>
      <c r="B19" s="1">
        <f>Overal!B19</f>
        <v>87108519</v>
      </c>
      <c r="C19" s="1" t="e">
        <f>Overal!#REF!</f>
        <v>#REF!</v>
      </c>
      <c r="D19" s="1">
        <v>111.78</v>
      </c>
      <c r="E19" s="1">
        <v>62</v>
      </c>
      <c r="F19" s="1">
        <v>30</v>
      </c>
      <c r="G19" s="1">
        <v>70.2</v>
      </c>
      <c r="H19" s="1">
        <v>55</v>
      </c>
      <c r="I19" s="1">
        <v>66.69</v>
      </c>
      <c r="J19" s="16">
        <f t="shared" si="3"/>
        <v>395.67</v>
      </c>
      <c r="K19" s="1">
        <f t="shared" si="1"/>
        <v>2.1196607142857142</v>
      </c>
      <c r="V19" s="8">
        <f t="shared" si="2"/>
        <v>0</v>
      </c>
    </row>
    <row r="20" spans="1:22" ht="18.75">
      <c r="A20" s="1">
        <f>Overal!A20</f>
        <v>17</v>
      </c>
      <c r="B20" s="1">
        <f>Overal!B20</f>
        <v>87109107</v>
      </c>
      <c r="C20" s="1" t="e">
        <f>Overal!#REF!</f>
        <v>#REF!</v>
      </c>
      <c r="D20" s="1">
        <v>60.3</v>
      </c>
      <c r="E20" s="1">
        <v>31</v>
      </c>
      <c r="F20" s="1">
        <v>30</v>
      </c>
      <c r="G20" s="1">
        <v>52</v>
      </c>
      <c r="H20" s="1">
        <v>48</v>
      </c>
      <c r="I20" s="1">
        <v>51.84</v>
      </c>
      <c r="J20" s="16">
        <f t="shared" si="3"/>
        <v>273.14</v>
      </c>
      <c r="K20" s="1">
        <f t="shared" si="1"/>
        <v>1.46325</v>
      </c>
      <c r="V20" s="8">
        <f t="shared" si="2"/>
        <v>0</v>
      </c>
    </row>
    <row r="21" spans="1:22" ht="18.75">
      <c r="A21" s="1">
        <f>Overal!A21</f>
        <v>18</v>
      </c>
      <c r="B21" s="1">
        <f>Overal!B21</f>
        <v>87109215</v>
      </c>
      <c r="C21" s="1" t="e">
        <f>Overal!#REF!</f>
        <v>#REF!</v>
      </c>
      <c r="D21" s="1">
        <v>30.4</v>
      </c>
      <c r="E21" s="1">
        <v>29</v>
      </c>
      <c r="F21" s="1">
        <v>22</v>
      </c>
      <c r="G21" s="1">
        <v>50</v>
      </c>
      <c r="H21" s="1">
        <v>62</v>
      </c>
      <c r="I21" s="1">
        <v>0</v>
      </c>
      <c r="J21" s="16">
        <f t="shared" si="3"/>
        <v>193.4</v>
      </c>
      <c r="K21" s="1">
        <f t="shared" si="1"/>
        <v>1.0360714285714288</v>
      </c>
      <c r="V21" s="8">
        <f t="shared" si="2"/>
        <v>0</v>
      </c>
    </row>
    <row r="22" spans="1:22" ht="18.75">
      <c r="A22" s="16"/>
      <c r="B22" s="28" t="s">
        <v>49</v>
      </c>
      <c r="C22" s="27"/>
      <c r="D22" s="24">
        <f aca="true" t="shared" si="4" ref="D22:K22">MAX(D4:D21)</f>
        <v>123.6</v>
      </c>
      <c r="E22" s="24">
        <f t="shared" si="4"/>
        <v>86.67</v>
      </c>
      <c r="F22" s="24">
        <f t="shared" si="4"/>
        <v>35.8</v>
      </c>
      <c r="G22" s="24">
        <f t="shared" si="4"/>
        <v>103.2</v>
      </c>
      <c r="H22" s="24">
        <f t="shared" si="4"/>
        <v>81</v>
      </c>
      <c r="I22" s="24">
        <f t="shared" si="4"/>
        <v>110.39999999999999</v>
      </c>
      <c r="J22" s="24">
        <f t="shared" si="4"/>
        <v>485.84</v>
      </c>
      <c r="K22" s="24">
        <f t="shared" si="4"/>
        <v>2.6027142857142858</v>
      </c>
      <c r="V22" s="5">
        <f>MAX(V4:V21)</f>
        <v>0</v>
      </c>
    </row>
    <row r="23" spans="1:22" ht="18.75">
      <c r="A23" s="27"/>
      <c r="B23" s="28" t="s">
        <v>50</v>
      </c>
      <c r="C23" s="27"/>
      <c r="D23" s="25">
        <f aca="true" t="shared" si="5" ref="D23:K23">MIN(D4:D21)</f>
        <v>0</v>
      </c>
      <c r="E23" s="25">
        <f t="shared" si="5"/>
        <v>0</v>
      </c>
      <c r="F23" s="25">
        <f t="shared" si="5"/>
        <v>0</v>
      </c>
      <c r="G23" s="25">
        <f t="shared" si="5"/>
        <v>0</v>
      </c>
      <c r="H23" s="25">
        <f t="shared" si="5"/>
        <v>0</v>
      </c>
      <c r="I23" s="25">
        <f t="shared" si="5"/>
        <v>0</v>
      </c>
      <c r="J23" s="25">
        <f t="shared" si="5"/>
        <v>0</v>
      </c>
      <c r="K23" s="25">
        <f t="shared" si="5"/>
        <v>0</v>
      </c>
      <c r="V23" s="6">
        <f>MIN(V4:V21)</f>
        <v>0</v>
      </c>
    </row>
    <row r="24" spans="1:22" ht="18.75">
      <c r="A24" s="27"/>
      <c r="B24" s="28" t="s">
        <v>51</v>
      </c>
      <c r="C24" s="27"/>
      <c r="D24" s="26">
        <f aca="true" t="shared" si="6" ref="D24:K24">AVERAGE(D4:D21)</f>
        <v>63.78333333333334</v>
      </c>
      <c r="E24" s="26">
        <f t="shared" si="6"/>
        <v>33.92055555555555</v>
      </c>
      <c r="F24" s="26">
        <f t="shared" si="6"/>
        <v>23.5</v>
      </c>
      <c r="G24" s="26">
        <f t="shared" si="6"/>
        <v>58.08944444444445</v>
      </c>
      <c r="H24" s="26">
        <f t="shared" si="6"/>
        <v>44.22222222222222</v>
      </c>
      <c r="I24" s="26">
        <f t="shared" si="6"/>
        <v>48.49333333333333</v>
      </c>
      <c r="J24" s="26">
        <f t="shared" si="6"/>
        <v>272.00888888888886</v>
      </c>
      <c r="K24" s="26">
        <f t="shared" si="6"/>
        <v>1.4571904761904761</v>
      </c>
      <c r="V24" s="7">
        <f>AVERAGE(V4:V21)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8515625" style="8" bestFit="1" customWidth="1"/>
    <col min="2" max="2" width="12.8515625" style="8" bestFit="1" customWidth="1"/>
    <col min="3" max="3" width="13.8515625" style="8" bestFit="1" customWidth="1"/>
    <col min="4" max="4" width="7.00390625" style="8" bestFit="1" customWidth="1"/>
    <col min="5" max="5" width="6.140625" style="8" bestFit="1" customWidth="1"/>
    <col min="6" max="6" width="6.57421875" style="8" bestFit="1" customWidth="1"/>
    <col min="7" max="7" width="9.7109375" style="8" bestFit="1" customWidth="1"/>
    <col min="8" max="16384" width="9.140625" style="8" customWidth="1"/>
  </cols>
  <sheetData>
    <row r="2" spans="1:7" ht="18.75">
      <c r="A2" s="1" t="s">
        <v>1</v>
      </c>
      <c r="B2" s="1" t="s">
        <v>0</v>
      </c>
      <c r="C2" s="1" t="s">
        <v>5</v>
      </c>
      <c r="D2" s="1" t="s">
        <v>45</v>
      </c>
      <c r="E2" s="1" t="s">
        <v>46</v>
      </c>
      <c r="F2" s="1" t="s">
        <v>47</v>
      </c>
      <c r="G2" s="8" t="s">
        <v>48</v>
      </c>
    </row>
    <row r="3" spans="1:7" ht="18.75">
      <c r="A3" s="1"/>
      <c r="B3" s="1"/>
      <c r="C3" s="3"/>
      <c r="D3" s="3">
        <f>FinalProjectPhase1!R3</f>
        <v>0.4</v>
      </c>
      <c r="E3" s="3">
        <v>0.4</v>
      </c>
      <c r="F3" s="3">
        <v>0.7</v>
      </c>
      <c r="G3" s="3">
        <f>D3+E3+F3</f>
        <v>1.5</v>
      </c>
    </row>
    <row r="4" spans="1:7" ht="18.75">
      <c r="A4" s="1">
        <f>Overal!A4</f>
        <v>1</v>
      </c>
      <c r="B4" s="1">
        <f>Overal!B4</f>
        <v>84100348</v>
      </c>
      <c r="C4" s="1" t="e">
        <f>Overal!#REF!</f>
        <v>#REF!</v>
      </c>
      <c r="D4" s="1">
        <f>FinalProjectPhase1!R4</f>
        <v>0</v>
      </c>
      <c r="E4" s="1">
        <f>FinalProjectPhase2!R4</f>
        <v>0</v>
      </c>
      <c r="F4" s="4">
        <f>FinalProjectPhase3!S4</f>
        <v>0</v>
      </c>
      <c r="G4" s="4">
        <f aca="true" t="shared" si="0" ref="G4:G21">D4+E4+F4</f>
        <v>0</v>
      </c>
    </row>
    <row r="5" spans="1:7" ht="18.75">
      <c r="A5" s="1">
        <f>Overal!A5</f>
        <v>2</v>
      </c>
      <c r="B5" s="1">
        <f>Overal!B5</f>
        <v>84106845</v>
      </c>
      <c r="C5" s="1" t="e">
        <f>Overal!#REF!</f>
        <v>#REF!</v>
      </c>
      <c r="D5" s="1">
        <f>FinalProjectPhase1!R5</f>
        <v>0</v>
      </c>
      <c r="E5" s="1">
        <f>FinalProjectPhase2!R5</f>
        <v>0</v>
      </c>
      <c r="F5" s="4">
        <f>FinalProjectPhase3!S5</f>
        <v>0</v>
      </c>
      <c r="G5" s="4">
        <f t="shared" si="0"/>
        <v>0</v>
      </c>
    </row>
    <row r="6" spans="1:7" ht="18.75">
      <c r="A6" s="1">
        <f>Overal!A6</f>
        <v>3</v>
      </c>
      <c r="B6" s="1">
        <f>Overal!B6</f>
        <v>85107673</v>
      </c>
      <c r="C6" s="1" t="e">
        <f>Overal!#REF!</f>
        <v>#REF!</v>
      </c>
      <c r="D6" s="1">
        <f>FinalProjectPhase1!R6</f>
        <v>0</v>
      </c>
      <c r="E6" s="1">
        <f>FinalProjectPhase2!R6</f>
        <v>0</v>
      </c>
      <c r="F6" s="4">
        <f>FinalProjectPhase3!S6</f>
        <v>0</v>
      </c>
      <c r="G6" s="4">
        <f t="shared" si="0"/>
        <v>0</v>
      </c>
    </row>
    <row r="7" spans="1:7" ht="18.75">
      <c r="A7" s="1">
        <f>Overal!A7</f>
        <v>4</v>
      </c>
      <c r="B7" s="1">
        <f>Overal!B7</f>
        <v>86102439</v>
      </c>
      <c r="C7" s="1" t="e">
        <f>Overal!#REF!</f>
        <v>#REF!</v>
      </c>
      <c r="D7" s="1">
        <f>FinalProjectPhase1!R7</f>
        <v>0</v>
      </c>
      <c r="E7" s="1">
        <f>FinalProjectPhase2!R7</f>
        <v>0</v>
      </c>
      <c r="F7" s="4">
        <f>FinalProjectPhase3!S7</f>
        <v>0</v>
      </c>
      <c r="G7" s="4">
        <f t="shared" si="0"/>
        <v>0</v>
      </c>
    </row>
    <row r="8" spans="1:7" ht="18.75">
      <c r="A8" s="1">
        <f>Overal!A8</f>
        <v>5</v>
      </c>
      <c r="B8" s="1">
        <f>Overal!B8</f>
        <v>86103768</v>
      </c>
      <c r="C8" s="1" t="e">
        <f>Overal!#REF!</f>
        <v>#REF!</v>
      </c>
      <c r="D8" s="1">
        <f>FinalProjectPhase1!R8</f>
        <v>0</v>
      </c>
      <c r="E8" s="1">
        <f>FinalProjectPhase2!R8</f>
        <v>0</v>
      </c>
      <c r="F8" s="4">
        <f>FinalProjectPhase3!S8</f>
        <v>0</v>
      </c>
      <c r="G8" s="4">
        <f t="shared" si="0"/>
        <v>0</v>
      </c>
    </row>
    <row r="9" spans="1:7" ht="18.75">
      <c r="A9" s="1">
        <f>Overal!A9</f>
        <v>6</v>
      </c>
      <c r="B9" s="1">
        <f>Overal!B9</f>
        <v>87100804</v>
      </c>
      <c r="C9" s="1" t="e">
        <f>Overal!#REF!</f>
        <v>#REF!</v>
      </c>
      <c r="D9" s="1">
        <f>FinalProjectPhase1!R9</f>
        <v>0.21000000000000002</v>
      </c>
      <c r="E9" s="1">
        <f>FinalProjectPhase2!R9</f>
        <v>0.37</v>
      </c>
      <c r="F9" s="4">
        <f>FinalProjectPhase3!S9</f>
        <v>0.7999999999999998</v>
      </c>
      <c r="G9" s="4">
        <f t="shared" si="0"/>
        <v>1.38</v>
      </c>
    </row>
    <row r="10" spans="1:7" ht="18.75">
      <c r="A10" s="1">
        <f>Overal!A10</f>
        <v>7</v>
      </c>
      <c r="B10" s="1">
        <f>Overal!B10</f>
        <v>87100923</v>
      </c>
      <c r="C10" s="1" t="e">
        <f>Overal!#REF!</f>
        <v>#REF!</v>
      </c>
      <c r="D10" s="1">
        <f>FinalProjectPhase1!R10</f>
        <v>0.28</v>
      </c>
      <c r="E10" s="1">
        <f>FinalProjectPhase2!R10</f>
        <v>0.34</v>
      </c>
      <c r="F10" s="4">
        <f>FinalProjectPhase3!S10</f>
        <v>0.7999999999999998</v>
      </c>
      <c r="G10" s="4">
        <f t="shared" si="0"/>
        <v>1.42</v>
      </c>
    </row>
    <row r="11" spans="1:7" ht="18.75">
      <c r="A11" s="1">
        <f>Overal!A11</f>
        <v>8</v>
      </c>
      <c r="B11" s="1">
        <f>Overal!B11</f>
        <v>87101685</v>
      </c>
      <c r="C11" s="1" t="e">
        <f>Overal!#REF!</f>
        <v>#REF!</v>
      </c>
      <c r="D11" s="1">
        <f>FinalProjectPhase1!R11</f>
        <v>0.16500000000000004</v>
      </c>
      <c r="E11" s="1">
        <f>FinalProjectPhase2!R11</f>
        <v>0.29000000000000004</v>
      </c>
      <c r="F11" s="4">
        <f>FinalProjectPhase3!S11</f>
        <v>0</v>
      </c>
      <c r="G11" s="4">
        <f t="shared" si="0"/>
        <v>0.45500000000000007</v>
      </c>
    </row>
    <row r="12" spans="1:7" ht="18.75">
      <c r="A12" s="1">
        <f>Overal!A12</f>
        <v>9</v>
      </c>
      <c r="B12" s="1">
        <f>Overal!B12</f>
        <v>87101985</v>
      </c>
      <c r="C12" s="1" t="e">
        <f>Overal!#REF!</f>
        <v>#REF!</v>
      </c>
      <c r="D12" s="1">
        <f>FinalProjectPhase1!R12</f>
        <v>0.18000000000000002</v>
      </c>
      <c r="E12" s="1">
        <f>FinalProjectPhase2!R12</f>
        <v>0</v>
      </c>
      <c r="F12" s="4">
        <f>FinalProjectPhase3!S12</f>
        <v>0.5700000000000001</v>
      </c>
      <c r="G12" s="4">
        <f t="shared" si="0"/>
        <v>0.7500000000000001</v>
      </c>
    </row>
    <row r="13" spans="1:7" ht="18.75">
      <c r="A13" s="1">
        <f>Overal!A13</f>
        <v>10</v>
      </c>
      <c r="B13" s="1">
        <f>Overal!B13</f>
        <v>87103629</v>
      </c>
      <c r="C13" s="1" t="e">
        <f>Overal!#REF!</f>
        <v>#REF!</v>
      </c>
      <c r="D13" s="1">
        <f>FinalProjectPhase1!R13</f>
        <v>0.16500000000000004</v>
      </c>
      <c r="E13" s="1">
        <f>FinalProjectPhase2!R13</f>
        <v>0.29500000000000004</v>
      </c>
      <c r="F13" s="4">
        <f>FinalProjectPhase3!S13</f>
        <v>0</v>
      </c>
      <c r="G13" s="4">
        <f t="shared" si="0"/>
        <v>0.4600000000000001</v>
      </c>
    </row>
    <row r="14" spans="1:7" ht="18.75">
      <c r="A14" s="1">
        <f>Overal!A14</f>
        <v>11</v>
      </c>
      <c r="B14" s="1">
        <f>Overal!B14</f>
        <v>87103834</v>
      </c>
      <c r="C14" s="1" t="e">
        <f>Overal!#REF!</f>
        <v>#REF!</v>
      </c>
      <c r="D14" s="1">
        <f>FinalProjectPhase1!R14</f>
        <v>0.16500000000000004</v>
      </c>
      <c r="E14" s="1">
        <f>FinalProjectPhase2!R14</f>
        <v>0.29000000000000004</v>
      </c>
      <c r="F14" s="4">
        <f>FinalProjectPhase3!S14</f>
        <v>0</v>
      </c>
      <c r="G14" s="4">
        <f t="shared" si="0"/>
        <v>0.45500000000000007</v>
      </c>
    </row>
    <row r="15" spans="1:7" ht="18.75">
      <c r="A15" s="1">
        <f>Overal!A15</f>
        <v>12</v>
      </c>
      <c r="B15" s="1">
        <f>Overal!B15</f>
        <v>87104058</v>
      </c>
      <c r="C15" s="1" t="e">
        <f>Overal!#REF!</f>
        <v>#REF!</v>
      </c>
      <c r="D15" s="1">
        <f>FinalProjectPhase1!R15</f>
        <v>0.21000000000000002</v>
      </c>
      <c r="E15" s="1">
        <f>FinalProjectPhase2!R15</f>
        <v>0.38</v>
      </c>
      <c r="F15" s="4">
        <f>FinalProjectPhase3!S15</f>
        <v>0.7999999999999998</v>
      </c>
      <c r="G15" s="4">
        <f t="shared" si="0"/>
        <v>1.39</v>
      </c>
    </row>
    <row r="16" spans="1:7" ht="18.75">
      <c r="A16" s="1">
        <f>Overal!A16</f>
        <v>13</v>
      </c>
      <c r="B16" s="1">
        <f>Overal!B16</f>
        <v>87104806</v>
      </c>
      <c r="C16" s="1" t="e">
        <f>Overal!#REF!</f>
        <v>#REF!</v>
      </c>
      <c r="D16" s="1">
        <f>FinalProjectPhase1!R16</f>
        <v>0.21000000000000002</v>
      </c>
      <c r="E16" s="1">
        <f>FinalProjectPhase2!R16</f>
        <v>0.38</v>
      </c>
      <c r="F16" s="4">
        <f>FinalProjectPhase3!S16</f>
        <v>0.7999999999999998</v>
      </c>
      <c r="G16" s="4">
        <f t="shared" si="0"/>
        <v>1.39</v>
      </c>
    </row>
    <row r="17" spans="1:7" ht="18.75">
      <c r="A17" s="1">
        <f>Overal!A17</f>
        <v>14</v>
      </c>
      <c r="B17" s="1">
        <f>Overal!B17</f>
        <v>87105151</v>
      </c>
      <c r="C17" s="1" t="e">
        <f>Overal!#REF!</f>
        <v>#REF!</v>
      </c>
      <c r="D17" s="1">
        <f>FinalProjectPhase1!R17</f>
        <v>0.256</v>
      </c>
      <c r="E17" s="1">
        <f>FinalProjectPhase2!R17</f>
        <v>0.38</v>
      </c>
      <c r="F17" s="4">
        <f>FinalProjectPhase3!S17</f>
        <v>0.702</v>
      </c>
      <c r="G17" s="4">
        <f t="shared" si="0"/>
        <v>1.338</v>
      </c>
    </row>
    <row r="18" spans="1:7" ht="18.75">
      <c r="A18" s="1">
        <f>Overal!A18</f>
        <v>15</v>
      </c>
      <c r="B18" s="1">
        <f>Overal!B18</f>
        <v>87108468</v>
      </c>
      <c r="C18" s="1" t="e">
        <f>Overal!#REF!</f>
        <v>#REF!</v>
      </c>
      <c r="D18" s="1">
        <f>FinalProjectPhase1!R18</f>
        <v>0.28</v>
      </c>
      <c r="E18" s="1">
        <f>FinalProjectPhase2!R18</f>
        <v>0.34</v>
      </c>
      <c r="F18" s="4">
        <f>FinalProjectPhase3!S18</f>
        <v>0.7999999999999998</v>
      </c>
      <c r="G18" s="4">
        <f t="shared" si="0"/>
        <v>1.42</v>
      </c>
    </row>
    <row r="19" spans="1:7" ht="18.75">
      <c r="A19" s="1">
        <f>Overal!A19</f>
        <v>16</v>
      </c>
      <c r="B19" s="1">
        <f>Overal!B19</f>
        <v>87108519</v>
      </c>
      <c r="C19" s="1" t="e">
        <f>Overal!#REF!</f>
        <v>#REF!</v>
      </c>
      <c r="D19" s="1">
        <f>FinalProjectPhase1!R19</f>
        <v>0.28</v>
      </c>
      <c r="E19" s="1">
        <f>FinalProjectPhase2!R19</f>
        <v>0.34</v>
      </c>
      <c r="F19" s="4">
        <f>FinalProjectPhase3!S19</f>
        <v>0.7999999999999998</v>
      </c>
      <c r="G19" s="4">
        <f t="shared" si="0"/>
        <v>1.42</v>
      </c>
    </row>
    <row r="20" spans="1:7" ht="18.75">
      <c r="A20" s="1">
        <f>Overal!A20</f>
        <v>17</v>
      </c>
      <c r="B20" s="1">
        <f>Overal!B20</f>
        <v>87109107</v>
      </c>
      <c r="C20" s="1" t="e">
        <f>Overal!#REF!</f>
        <v>#REF!</v>
      </c>
      <c r="D20" s="1">
        <f>FinalProjectPhase1!R20</f>
        <v>0.16500000000000004</v>
      </c>
      <c r="E20" s="1">
        <f>FinalProjectPhase2!R20</f>
        <v>0.29500000000000004</v>
      </c>
      <c r="F20" s="4">
        <f>FinalProjectPhase3!S20</f>
        <v>0</v>
      </c>
      <c r="G20" s="4">
        <f t="shared" si="0"/>
        <v>0.4600000000000001</v>
      </c>
    </row>
    <row r="21" spans="1:7" ht="18.75">
      <c r="A21" s="1">
        <f>Overal!A21</f>
        <v>18</v>
      </c>
      <c r="B21" s="1">
        <f>Overal!B21</f>
        <v>87109215</v>
      </c>
      <c r="C21" s="1" t="e">
        <f>Overal!#REF!</f>
        <v>#REF!</v>
      </c>
      <c r="D21" s="1">
        <f>FinalProjectPhase1!R21</f>
        <v>0.18000000000000002</v>
      </c>
      <c r="E21" s="1">
        <f>FinalProjectPhase2!R21</f>
        <v>0</v>
      </c>
      <c r="F21" s="4">
        <f>FinalProjectPhase3!S21</f>
        <v>0.5700000000000001</v>
      </c>
      <c r="G21" s="4">
        <f t="shared" si="0"/>
        <v>0.7500000000000001</v>
      </c>
    </row>
    <row r="22" spans="1:6" ht="18.75">
      <c r="A22" s="1"/>
      <c r="B22" s="1"/>
      <c r="C22" s="1"/>
      <c r="D22" s="1"/>
      <c r="E22" s="1"/>
      <c r="F22" s="1"/>
    </row>
    <row r="23" spans="1:6" ht="18.75">
      <c r="A23" s="1"/>
      <c r="B23" s="1"/>
      <c r="C23" s="1"/>
      <c r="D23" s="6"/>
      <c r="E23" s="6"/>
      <c r="F23" s="6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6"/>
      <c r="E25" s="6"/>
      <c r="F25" s="6"/>
    </row>
    <row r="26" spans="1:6" ht="18.75">
      <c r="A26" s="1"/>
      <c r="B26" s="1"/>
      <c r="C26" s="1"/>
      <c r="D26" s="6"/>
      <c r="E26" s="6"/>
      <c r="F26" s="6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6"/>
      <c r="E29" s="6"/>
      <c r="F29" s="6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6"/>
      <c r="E31" s="6"/>
      <c r="F31" s="6"/>
    </row>
    <row r="32" spans="1:6" ht="18.75">
      <c r="A32" s="1"/>
      <c r="B32" s="1"/>
      <c r="C32" s="1"/>
      <c r="D32" s="6"/>
      <c r="E32" s="6"/>
      <c r="F32" s="6"/>
    </row>
    <row r="33" spans="1:6" ht="18.75">
      <c r="A33" s="1"/>
      <c r="B33" s="1"/>
      <c r="C33" s="1"/>
      <c r="D33" s="6"/>
      <c r="E33" s="6"/>
      <c r="F33" s="6"/>
    </row>
    <row r="34" spans="1:6" ht="18.75">
      <c r="A34" s="1"/>
      <c r="B34" s="1"/>
      <c r="C34" s="1"/>
      <c r="D34" s="6"/>
      <c r="E34" s="6"/>
      <c r="F34" s="6"/>
    </row>
    <row r="35" spans="1:6" ht="18.75">
      <c r="A35" s="1"/>
      <c r="B35" s="1"/>
      <c r="C35" s="1"/>
      <c r="D35" s="1"/>
      <c r="E35" s="1"/>
      <c r="F35" s="1"/>
    </row>
    <row r="36" spans="1:6" ht="18.75">
      <c r="A36" s="1"/>
      <c r="B36" s="1"/>
      <c r="C36" s="1"/>
      <c r="D36" s="6"/>
      <c r="E36" s="6"/>
      <c r="F36" s="6"/>
    </row>
    <row r="37" spans="1:6" ht="18.75">
      <c r="A37" s="1"/>
      <c r="B37" s="1"/>
      <c r="C37" s="1"/>
      <c r="D37" s="1"/>
      <c r="E37" s="1"/>
      <c r="F37" s="1"/>
    </row>
    <row r="38" spans="1:6" ht="18.75">
      <c r="A38" s="1"/>
      <c r="B38" s="1"/>
      <c r="C38" s="1"/>
      <c r="D38" s="1"/>
      <c r="E38" s="1"/>
      <c r="F38" s="1"/>
    </row>
    <row r="39" spans="1:6" ht="18.75">
      <c r="A39" s="1"/>
      <c r="B39" s="1"/>
      <c r="C39" s="1"/>
      <c r="D39" s="1"/>
      <c r="E39" s="1"/>
      <c r="F39" s="1"/>
    </row>
    <row r="40" spans="1:3" ht="18.75">
      <c r="A40" s="1"/>
      <c r="B40" s="1"/>
      <c r="C40" s="1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3" width="12.7109375" style="0" bestFit="1" customWidth="1"/>
    <col min="4" max="4" width="26.8515625" style="0" bestFit="1" customWidth="1"/>
    <col min="5" max="5" width="12.8515625" style="0" bestFit="1" customWidth="1"/>
    <col min="6" max="6" width="12.7109375" style="0" bestFit="1" customWidth="1"/>
    <col min="7" max="7" width="6.8515625" style="0" bestFit="1" customWidth="1"/>
    <col min="8" max="9" width="9.421875" style="0" bestFit="1" customWidth="1"/>
    <col min="10" max="10" width="14.7109375" style="0" bestFit="1" customWidth="1"/>
    <col min="11" max="11" width="9.00390625" style="0" bestFit="1" customWidth="1"/>
    <col min="12" max="12" width="8.57421875" style="0" bestFit="1" customWidth="1"/>
    <col min="13" max="13" width="15.7109375" style="0" customWidth="1"/>
    <col min="14" max="14" width="22.421875" style="0" customWidth="1"/>
    <col min="15" max="15" width="13.8515625" style="0" bestFit="1" customWidth="1"/>
    <col min="16" max="16" width="15.57421875" style="0" bestFit="1" customWidth="1"/>
    <col min="17" max="17" width="16.140625" style="0" bestFit="1" customWidth="1"/>
    <col min="18" max="18" width="20.421875" style="0" bestFit="1" customWidth="1"/>
  </cols>
  <sheetData>
    <row r="1" spans="4:18" ht="18.75">
      <c r="D1" s="8"/>
      <c r="E1" s="8"/>
      <c r="F1" s="8"/>
      <c r="G1" s="31" t="s">
        <v>24</v>
      </c>
      <c r="H1" s="32"/>
      <c r="I1" s="32"/>
      <c r="J1" s="32"/>
      <c r="K1" s="32"/>
      <c r="L1" s="33"/>
      <c r="M1" s="8"/>
      <c r="N1" s="8"/>
      <c r="O1" s="8"/>
      <c r="P1" s="8"/>
      <c r="Q1" s="8"/>
      <c r="R1" s="8"/>
    </row>
    <row r="2" spans="1:18" ht="19.5" thickBot="1">
      <c r="A2" s="1" t="s">
        <v>1</v>
      </c>
      <c r="B2" s="1" t="s">
        <v>0</v>
      </c>
      <c r="C2" s="1" t="s">
        <v>5</v>
      </c>
      <c r="D2" s="1" t="s">
        <v>31</v>
      </c>
      <c r="E2" s="1" t="s">
        <v>22</v>
      </c>
      <c r="F2" s="1" t="s">
        <v>23</v>
      </c>
      <c r="G2" s="10" t="s">
        <v>37</v>
      </c>
      <c r="H2" s="11" t="s">
        <v>38</v>
      </c>
      <c r="I2" s="11" t="s">
        <v>39</v>
      </c>
      <c r="J2" s="11" t="s">
        <v>40</v>
      </c>
      <c r="K2" s="11" t="s">
        <v>41</v>
      </c>
      <c r="L2" s="12" t="s">
        <v>42</v>
      </c>
      <c r="M2" s="1" t="s">
        <v>24</v>
      </c>
      <c r="N2" s="1" t="s">
        <v>25</v>
      </c>
      <c r="O2" s="1" t="s">
        <v>19</v>
      </c>
      <c r="P2" s="1" t="s">
        <v>43</v>
      </c>
      <c r="Q2" s="1" t="s">
        <v>30</v>
      </c>
      <c r="R2" s="8" t="s">
        <v>60</v>
      </c>
    </row>
    <row r="3" spans="1:18" ht="18.75">
      <c r="A3" s="1"/>
      <c r="B3" s="1"/>
      <c r="C3" s="3"/>
      <c r="D3" s="3">
        <v>0.2</v>
      </c>
      <c r="E3" s="3">
        <v>0.1</v>
      </c>
      <c r="F3" s="3">
        <v>0.1</v>
      </c>
      <c r="G3" s="3">
        <v>0.2</v>
      </c>
      <c r="H3" s="3">
        <v>0.2</v>
      </c>
      <c r="I3" s="3">
        <v>0.4</v>
      </c>
      <c r="J3" s="3">
        <v>0.1</v>
      </c>
      <c r="K3" s="3">
        <v>0.1</v>
      </c>
      <c r="L3" s="3">
        <v>0.5</v>
      </c>
      <c r="M3" s="3">
        <f>SUM(G3:L3)</f>
        <v>1.5</v>
      </c>
      <c r="N3" s="3">
        <v>0.1</v>
      </c>
      <c r="O3" s="3">
        <v>1</v>
      </c>
      <c r="P3" s="3">
        <f>(D3+E3+F3+M3+N3)*O3/5</f>
        <v>0.4</v>
      </c>
      <c r="Q3" s="3">
        <v>100</v>
      </c>
      <c r="R3" s="3">
        <v>0.4</v>
      </c>
    </row>
    <row r="4" spans="1:18" ht="18.75">
      <c r="A4" s="1">
        <f>Overal!A4</f>
        <v>1</v>
      </c>
      <c r="B4" s="1">
        <f>Overal!B4</f>
        <v>84100348</v>
      </c>
      <c r="C4" s="1" t="e">
        <f>Overal!#REF!</f>
        <v>#REF!</v>
      </c>
      <c r="D4" s="4"/>
      <c r="E4" s="4"/>
      <c r="F4" s="4"/>
      <c r="G4" s="4"/>
      <c r="H4" s="3"/>
      <c r="I4" s="4"/>
      <c r="J4" s="4"/>
      <c r="K4" s="4"/>
      <c r="L4" s="4"/>
      <c r="M4" s="3"/>
      <c r="N4" s="4"/>
      <c r="O4" s="3"/>
      <c r="P4" s="3"/>
      <c r="Q4" s="4"/>
      <c r="R4" s="4"/>
    </row>
    <row r="5" spans="1:18" ht="18.75">
      <c r="A5" s="1">
        <f>Overal!A5</f>
        <v>2</v>
      </c>
      <c r="B5" s="1">
        <f>Overal!B5</f>
        <v>84106845</v>
      </c>
      <c r="C5" s="1" t="e">
        <f>Overal!#REF!</f>
        <v>#REF!</v>
      </c>
      <c r="D5" s="4"/>
      <c r="E5" s="4"/>
      <c r="F5" s="4"/>
      <c r="G5" s="4"/>
      <c r="H5" s="4"/>
      <c r="I5" s="4"/>
      <c r="J5" s="4"/>
      <c r="K5" s="4"/>
      <c r="L5" s="4"/>
      <c r="M5" s="3"/>
      <c r="N5" s="4"/>
      <c r="O5" s="3"/>
      <c r="P5" s="3"/>
      <c r="Q5" s="4"/>
      <c r="R5" s="4"/>
    </row>
    <row r="6" spans="1:18" ht="18.75">
      <c r="A6" s="1">
        <f>Overal!A6</f>
        <v>3</v>
      </c>
      <c r="B6" s="1">
        <f>Overal!B6</f>
        <v>85107673</v>
      </c>
      <c r="C6" s="1" t="e">
        <f>Overal!#REF!</f>
        <v>#REF!</v>
      </c>
      <c r="D6" s="4"/>
      <c r="E6" s="4"/>
      <c r="F6" s="4"/>
      <c r="G6" s="4"/>
      <c r="H6" s="4"/>
      <c r="I6" s="4"/>
      <c r="J6" s="4"/>
      <c r="K6" s="4"/>
      <c r="L6" s="4"/>
      <c r="M6" s="3"/>
      <c r="N6" s="4"/>
      <c r="O6" s="3"/>
      <c r="P6" s="3"/>
      <c r="Q6" s="4"/>
      <c r="R6" s="4"/>
    </row>
    <row r="7" spans="1:18" ht="18.75">
      <c r="A7" s="1">
        <f>Overal!A7</f>
        <v>4</v>
      </c>
      <c r="B7" s="1">
        <f>Overal!B7</f>
        <v>86102439</v>
      </c>
      <c r="C7" s="1" t="e">
        <f>Overal!#REF!</f>
        <v>#REF!</v>
      </c>
      <c r="D7" s="4"/>
      <c r="E7" s="4"/>
      <c r="F7" s="4"/>
      <c r="G7" s="4"/>
      <c r="H7" s="4"/>
      <c r="I7" s="4"/>
      <c r="J7" s="4"/>
      <c r="K7" s="4"/>
      <c r="L7" s="4"/>
      <c r="M7" s="3"/>
      <c r="N7" s="4"/>
      <c r="O7" s="3"/>
      <c r="P7" s="3"/>
      <c r="Q7" s="4"/>
      <c r="R7" s="4"/>
    </row>
    <row r="8" spans="1:18" ht="18.75">
      <c r="A8" s="1">
        <f>Overal!A8</f>
        <v>5</v>
      </c>
      <c r="B8" s="1">
        <f>Overal!B8</f>
        <v>86103768</v>
      </c>
      <c r="C8" s="1" t="e">
        <f>Overal!#REF!</f>
        <v>#REF!</v>
      </c>
      <c r="D8" s="4"/>
      <c r="E8" s="4"/>
      <c r="F8" s="4"/>
      <c r="G8" s="4"/>
      <c r="H8" s="4"/>
      <c r="I8" s="4"/>
      <c r="J8" s="4"/>
      <c r="K8" s="4"/>
      <c r="L8" s="4"/>
      <c r="M8" s="3"/>
      <c r="N8" s="4"/>
      <c r="O8" s="3"/>
      <c r="P8" s="3"/>
      <c r="Q8" s="4"/>
      <c r="R8" s="4"/>
    </row>
    <row r="9" spans="1:18" ht="18.75">
      <c r="A9" s="1">
        <f>Overal!A9</f>
        <v>6</v>
      </c>
      <c r="B9" s="1">
        <f>Overal!B9</f>
        <v>87100804</v>
      </c>
      <c r="C9" s="1" t="e">
        <f>Overal!#REF!</f>
        <v>#REF!</v>
      </c>
      <c r="D9" s="13">
        <v>0.05</v>
      </c>
      <c r="E9" s="13">
        <v>0.1</v>
      </c>
      <c r="F9" s="13">
        <v>0.05</v>
      </c>
      <c r="G9" s="13">
        <v>0.15</v>
      </c>
      <c r="H9" s="13">
        <v>0.1</v>
      </c>
      <c r="I9" s="13">
        <v>0.4</v>
      </c>
      <c r="J9" s="13">
        <v>0.1</v>
      </c>
      <c r="K9" s="13">
        <v>0.05</v>
      </c>
      <c r="L9" s="13">
        <v>0</v>
      </c>
      <c r="M9" s="13">
        <f>SUM(G9:L9)</f>
        <v>0.8</v>
      </c>
      <c r="N9" s="13">
        <v>0.05</v>
      </c>
      <c r="O9" s="13">
        <v>1</v>
      </c>
      <c r="P9" s="13">
        <f>(D9+E9+F9+M9+N9)*O9/5</f>
        <v>0.21000000000000002</v>
      </c>
      <c r="Q9" s="13"/>
      <c r="R9" s="13">
        <f aca="true" t="shared" si="0" ref="R9:R21">(100-Q9)/100*P9</f>
        <v>0.21000000000000002</v>
      </c>
    </row>
    <row r="10" spans="1:18" ht="18.75">
      <c r="A10" s="1">
        <f>Overal!A10</f>
        <v>7</v>
      </c>
      <c r="B10" s="1">
        <f>Overal!B10</f>
        <v>87100923</v>
      </c>
      <c r="C10" s="1" t="e">
        <f>Overal!#REF!</f>
        <v>#REF!</v>
      </c>
      <c r="D10" s="14">
        <v>0.2</v>
      </c>
      <c r="E10" s="14">
        <v>0.1</v>
      </c>
      <c r="F10" s="14">
        <v>0.05</v>
      </c>
      <c r="G10" s="14">
        <v>0.15</v>
      </c>
      <c r="H10" s="14">
        <v>0.1</v>
      </c>
      <c r="I10" s="14">
        <v>0.4</v>
      </c>
      <c r="J10" s="14">
        <v>0.1</v>
      </c>
      <c r="K10" s="14">
        <v>0.1</v>
      </c>
      <c r="L10" s="14">
        <v>0.1</v>
      </c>
      <c r="M10" s="14">
        <f aca="true" t="shared" si="1" ref="M10:M21">SUM(G10:L10)</f>
        <v>0.95</v>
      </c>
      <c r="N10" s="14">
        <v>0.1</v>
      </c>
      <c r="O10" s="14">
        <v>1</v>
      </c>
      <c r="P10" s="14">
        <f aca="true" t="shared" si="2" ref="P10:P21">(D10+E10+F10+M10+N10)*O10/5</f>
        <v>0.28</v>
      </c>
      <c r="Q10" s="14"/>
      <c r="R10" s="14">
        <f t="shared" si="0"/>
        <v>0.28</v>
      </c>
    </row>
    <row r="11" spans="1:18" ht="18.75">
      <c r="A11" s="1">
        <f>Overal!A11</f>
        <v>8</v>
      </c>
      <c r="B11" s="1">
        <f>Overal!B11</f>
        <v>87101685</v>
      </c>
      <c r="C11" s="1" t="e">
        <f>Overal!#REF!</f>
        <v>#REF!</v>
      </c>
      <c r="D11" s="15">
        <v>0.1</v>
      </c>
      <c r="E11" s="15">
        <v>0.1</v>
      </c>
      <c r="F11" s="15">
        <v>0.05</v>
      </c>
      <c r="G11" s="15">
        <v>0.2</v>
      </c>
      <c r="H11" s="15">
        <v>0.1</v>
      </c>
      <c r="I11" s="15">
        <v>0.4</v>
      </c>
      <c r="J11" s="15">
        <v>0.05</v>
      </c>
      <c r="K11" s="15">
        <v>0.05</v>
      </c>
      <c r="L11" s="15">
        <v>0</v>
      </c>
      <c r="M11" s="15">
        <f>SUM(G11:L11)</f>
        <v>0.8000000000000002</v>
      </c>
      <c r="N11" s="15">
        <v>0.05</v>
      </c>
      <c r="O11" s="18">
        <v>0.75</v>
      </c>
      <c r="P11" s="15">
        <f t="shared" si="2"/>
        <v>0.16500000000000004</v>
      </c>
      <c r="Q11" s="15"/>
      <c r="R11" s="15">
        <f t="shared" si="0"/>
        <v>0.16500000000000004</v>
      </c>
    </row>
    <row r="12" spans="1:18" ht="18.75">
      <c r="A12" s="1">
        <f>Overal!A12</f>
        <v>9</v>
      </c>
      <c r="B12" s="1">
        <f>Overal!B12</f>
        <v>87101985</v>
      </c>
      <c r="C12" s="1" t="e">
        <f>Overal!#REF!</f>
        <v>#REF!</v>
      </c>
      <c r="D12" s="16">
        <f>D21</f>
        <v>0.1</v>
      </c>
      <c r="E12" s="16">
        <f aca="true" t="shared" si="3" ref="E12:L12">E21</f>
        <v>0.1</v>
      </c>
      <c r="F12" s="16">
        <f t="shared" si="3"/>
        <v>0.05</v>
      </c>
      <c r="G12" s="16">
        <f t="shared" si="3"/>
        <v>0.15</v>
      </c>
      <c r="H12" s="16">
        <f t="shared" si="3"/>
        <v>0.1</v>
      </c>
      <c r="I12" s="16">
        <f t="shared" si="3"/>
        <v>0.2</v>
      </c>
      <c r="J12" s="16">
        <f t="shared" si="3"/>
        <v>0.1</v>
      </c>
      <c r="K12" s="16">
        <f t="shared" si="3"/>
        <v>0.05</v>
      </c>
      <c r="L12" s="16">
        <f t="shared" si="3"/>
        <v>0</v>
      </c>
      <c r="M12" s="16">
        <f t="shared" si="1"/>
        <v>0.6000000000000001</v>
      </c>
      <c r="N12" s="16">
        <f>N21</f>
        <v>0.05</v>
      </c>
      <c r="O12" s="16">
        <v>1</v>
      </c>
      <c r="P12" s="16">
        <f t="shared" si="2"/>
        <v>0.18000000000000002</v>
      </c>
      <c r="Q12" s="16"/>
      <c r="R12" s="16">
        <f t="shared" si="0"/>
        <v>0.18000000000000002</v>
      </c>
    </row>
    <row r="13" spans="1:18" ht="18.75">
      <c r="A13" s="1">
        <f>Overal!A13</f>
        <v>10</v>
      </c>
      <c r="B13" s="1">
        <f>Overal!B13</f>
        <v>87103629</v>
      </c>
      <c r="C13" s="1" t="e">
        <f>Overal!#REF!</f>
        <v>#REF!</v>
      </c>
      <c r="D13" s="15">
        <v>0.1</v>
      </c>
      <c r="E13" s="15">
        <v>0.1</v>
      </c>
      <c r="F13" s="15">
        <v>0.05</v>
      </c>
      <c r="G13" s="15">
        <v>0.2</v>
      </c>
      <c r="H13" s="15">
        <v>0.1</v>
      </c>
      <c r="I13" s="15">
        <v>0.4</v>
      </c>
      <c r="J13" s="15">
        <v>0.05</v>
      </c>
      <c r="K13" s="15">
        <v>0.05</v>
      </c>
      <c r="L13" s="15">
        <v>0</v>
      </c>
      <c r="M13" s="15">
        <f t="shared" si="1"/>
        <v>0.8000000000000002</v>
      </c>
      <c r="N13" s="15">
        <v>0.05</v>
      </c>
      <c r="O13" s="18">
        <v>0.75</v>
      </c>
      <c r="P13" s="15">
        <f t="shared" si="2"/>
        <v>0.16500000000000004</v>
      </c>
      <c r="Q13" s="15"/>
      <c r="R13" s="15">
        <f t="shared" si="0"/>
        <v>0.16500000000000004</v>
      </c>
    </row>
    <row r="14" spans="1:18" ht="18.75">
      <c r="A14" s="1">
        <f>Overal!A14</f>
        <v>11</v>
      </c>
      <c r="B14" s="1">
        <f>Overal!B14</f>
        <v>87103834</v>
      </c>
      <c r="C14" s="1" t="e">
        <f>Overal!#REF!</f>
        <v>#REF!</v>
      </c>
      <c r="D14" s="15">
        <v>0.1</v>
      </c>
      <c r="E14" s="15">
        <v>0.1</v>
      </c>
      <c r="F14" s="15">
        <v>0.05</v>
      </c>
      <c r="G14" s="15">
        <v>0.2</v>
      </c>
      <c r="H14" s="15">
        <v>0.1</v>
      </c>
      <c r="I14" s="15">
        <v>0.4</v>
      </c>
      <c r="J14" s="15">
        <v>0.05</v>
      </c>
      <c r="K14" s="15">
        <v>0.05</v>
      </c>
      <c r="L14" s="15">
        <v>0</v>
      </c>
      <c r="M14" s="15">
        <f>SUM(G14:L14)</f>
        <v>0.8000000000000002</v>
      </c>
      <c r="N14" s="15">
        <v>0.05</v>
      </c>
      <c r="O14" s="18">
        <v>0.75</v>
      </c>
      <c r="P14" s="15">
        <f t="shared" si="2"/>
        <v>0.16500000000000004</v>
      </c>
      <c r="Q14" s="15"/>
      <c r="R14" s="15">
        <f t="shared" si="0"/>
        <v>0.16500000000000004</v>
      </c>
    </row>
    <row r="15" spans="1:18" ht="18.75">
      <c r="A15" s="1">
        <f>Overal!A15</f>
        <v>12</v>
      </c>
      <c r="B15" s="1">
        <f>Overal!B15</f>
        <v>87104058</v>
      </c>
      <c r="C15" s="1" t="e">
        <f>Overal!#REF!</f>
        <v>#REF!</v>
      </c>
      <c r="D15" s="13">
        <v>0.05</v>
      </c>
      <c r="E15" s="13">
        <v>0.1</v>
      </c>
      <c r="F15" s="13">
        <v>0.05</v>
      </c>
      <c r="G15" s="13">
        <v>0.15</v>
      </c>
      <c r="H15" s="13">
        <v>0.1</v>
      </c>
      <c r="I15" s="13">
        <v>0.4</v>
      </c>
      <c r="J15" s="13">
        <v>0.1</v>
      </c>
      <c r="K15" s="13">
        <v>0.05</v>
      </c>
      <c r="L15" s="13">
        <v>0</v>
      </c>
      <c r="M15" s="13">
        <f>SUM(G15:L15)</f>
        <v>0.8</v>
      </c>
      <c r="N15" s="13">
        <v>0.05</v>
      </c>
      <c r="O15" s="13">
        <v>1</v>
      </c>
      <c r="P15" s="13">
        <f t="shared" si="2"/>
        <v>0.21000000000000002</v>
      </c>
      <c r="Q15" s="13"/>
      <c r="R15" s="13">
        <f t="shared" si="0"/>
        <v>0.21000000000000002</v>
      </c>
    </row>
    <row r="16" spans="1:18" ht="18.75">
      <c r="A16" s="1">
        <f>Overal!A16</f>
        <v>13</v>
      </c>
      <c r="B16" s="1">
        <f>Overal!B16</f>
        <v>87104806</v>
      </c>
      <c r="C16" s="1" t="e">
        <f>Overal!#REF!</f>
        <v>#REF!</v>
      </c>
      <c r="D16" s="13">
        <v>0.05</v>
      </c>
      <c r="E16" s="13">
        <v>0.1</v>
      </c>
      <c r="F16" s="13">
        <v>0.05</v>
      </c>
      <c r="G16" s="13">
        <v>0.15</v>
      </c>
      <c r="H16" s="13">
        <v>0.1</v>
      </c>
      <c r="I16" s="13">
        <v>0.4</v>
      </c>
      <c r="J16" s="13">
        <v>0.1</v>
      </c>
      <c r="K16" s="13">
        <v>0.05</v>
      </c>
      <c r="L16" s="13">
        <v>0</v>
      </c>
      <c r="M16" s="13">
        <f t="shared" si="1"/>
        <v>0.8</v>
      </c>
      <c r="N16" s="13">
        <v>0.05</v>
      </c>
      <c r="O16" s="13">
        <v>1</v>
      </c>
      <c r="P16" s="13">
        <f t="shared" si="2"/>
        <v>0.21000000000000002</v>
      </c>
      <c r="Q16" s="13"/>
      <c r="R16" s="13">
        <f t="shared" si="0"/>
        <v>0.21000000000000002</v>
      </c>
    </row>
    <row r="17" spans="1:18" ht="18.75">
      <c r="A17" s="1">
        <f>Overal!A17</f>
        <v>14</v>
      </c>
      <c r="B17" s="1">
        <f>Overal!B17</f>
        <v>87105151</v>
      </c>
      <c r="C17" s="1" t="e">
        <f>Overal!#REF!</f>
        <v>#REF!</v>
      </c>
      <c r="D17" s="17">
        <v>0.2</v>
      </c>
      <c r="E17" s="17">
        <v>0.1</v>
      </c>
      <c r="F17" s="17">
        <v>0.1</v>
      </c>
      <c r="G17" s="17">
        <v>0.2</v>
      </c>
      <c r="H17" s="17">
        <v>0.1</v>
      </c>
      <c r="I17" s="17">
        <v>0.4</v>
      </c>
      <c r="J17" s="17">
        <v>0.1</v>
      </c>
      <c r="K17" s="17">
        <v>0.1</v>
      </c>
      <c r="L17" s="17">
        <v>0.2</v>
      </c>
      <c r="M17" s="17">
        <f t="shared" si="1"/>
        <v>1.1</v>
      </c>
      <c r="N17" s="17">
        <v>0.1</v>
      </c>
      <c r="O17" s="17">
        <v>1</v>
      </c>
      <c r="P17" s="17">
        <f t="shared" si="2"/>
        <v>0.32</v>
      </c>
      <c r="Q17" s="17">
        <v>20</v>
      </c>
      <c r="R17" s="17">
        <f t="shared" si="0"/>
        <v>0.256</v>
      </c>
    </row>
    <row r="18" spans="1:18" ht="18.75">
      <c r="A18" s="1">
        <f>Overal!A18</f>
        <v>15</v>
      </c>
      <c r="B18" s="1">
        <f>Overal!B18</f>
        <v>87108468</v>
      </c>
      <c r="C18" s="1" t="e">
        <f>Overal!#REF!</f>
        <v>#REF!</v>
      </c>
      <c r="D18" s="14">
        <v>0.2</v>
      </c>
      <c r="E18" s="14">
        <v>0.1</v>
      </c>
      <c r="F18" s="14">
        <v>0.05</v>
      </c>
      <c r="G18" s="14">
        <v>0.15</v>
      </c>
      <c r="H18" s="14">
        <v>0.1</v>
      </c>
      <c r="I18" s="14">
        <v>0.4</v>
      </c>
      <c r="J18" s="14">
        <v>0.1</v>
      </c>
      <c r="K18" s="14">
        <v>0.1</v>
      </c>
      <c r="L18" s="14">
        <v>0.1</v>
      </c>
      <c r="M18" s="14">
        <f>SUM(G18:L18)</f>
        <v>0.95</v>
      </c>
      <c r="N18" s="14">
        <v>0.1</v>
      </c>
      <c r="O18" s="14">
        <v>1</v>
      </c>
      <c r="P18" s="14">
        <f t="shared" si="2"/>
        <v>0.28</v>
      </c>
      <c r="Q18" s="14"/>
      <c r="R18" s="14">
        <f t="shared" si="0"/>
        <v>0.28</v>
      </c>
    </row>
    <row r="19" spans="1:18" ht="18.75">
      <c r="A19" s="1">
        <f>Overal!A19</f>
        <v>16</v>
      </c>
      <c r="B19" s="1">
        <f>Overal!B19</f>
        <v>87108519</v>
      </c>
      <c r="C19" s="1" t="e">
        <f>Overal!#REF!</f>
        <v>#REF!</v>
      </c>
      <c r="D19" s="14">
        <v>0.2</v>
      </c>
      <c r="E19" s="14">
        <v>0.1</v>
      </c>
      <c r="F19" s="14">
        <v>0.05</v>
      </c>
      <c r="G19" s="14">
        <v>0.15</v>
      </c>
      <c r="H19" s="14">
        <v>0.1</v>
      </c>
      <c r="I19" s="14">
        <v>0.4</v>
      </c>
      <c r="J19" s="14">
        <v>0.1</v>
      </c>
      <c r="K19" s="14">
        <v>0.1</v>
      </c>
      <c r="L19" s="14">
        <v>0.1</v>
      </c>
      <c r="M19" s="14">
        <f>SUM(G19:L19)</f>
        <v>0.95</v>
      </c>
      <c r="N19" s="14">
        <v>0.1</v>
      </c>
      <c r="O19" s="14">
        <v>1</v>
      </c>
      <c r="P19" s="14">
        <f t="shared" si="2"/>
        <v>0.28</v>
      </c>
      <c r="Q19" s="14"/>
      <c r="R19" s="14">
        <f t="shared" si="0"/>
        <v>0.28</v>
      </c>
    </row>
    <row r="20" spans="1:18" ht="18.75">
      <c r="A20" s="1">
        <f>Overal!A20</f>
        <v>17</v>
      </c>
      <c r="B20" s="1">
        <f>Overal!B20</f>
        <v>87109107</v>
      </c>
      <c r="C20" s="1" t="e">
        <f>Overal!#REF!</f>
        <v>#REF!</v>
      </c>
      <c r="D20" s="15">
        <v>0.1</v>
      </c>
      <c r="E20" s="15">
        <v>0.1</v>
      </c>
      <c r="F20" s="15">
        <v>0.05</v>
      </c>
      <c r="G20" s="15">
        <v>0.2</v>
      </c>
      <c r="H20" s="15">
        <v>0.1</v>
      </c>
      <c r="I20" s="15">
        <v>0.4</v>
      </c>
      <c r="J20" s="15">
        <v>0.05</v>
      </c>
      <c r="K20" s="15">
        <v>0.05</v>
      </c>
      <c r="L20" s="15">
        <v>0</v>
      </c>
      <c r="M20" s="15">
        <f>SUM(G20:L20)</f>
        <v>0.8000000000000002</v>
      </c>
      <c r="N20" s="15">
        <v>0.05</v>
      </c>
      <c r="O20" s="18">
        <v>0.75</v>
      </c>
      <c r="P20" s="15">
        <f t="shared" si="2"/>
        <v>0.16500000000000004</v>
      </c>
      <c r="Q20" s="15"/>
      <c r="R20" s="15">
        <f t="shared" si="0"/>
        <v>0.16500000000000004</v>
      </c>
    </row>
    <row r="21" spans="1:18" ht="18.75">
      <c r="A21" s="1">
        <f>Overal!A21</f>
        <v>18</v>
      </c>
      <c r="B21" s="1">
        <f>Overal!B21</f>
        <v>87109215</v>
      </c>
      <c r="C21" s="1" t="e">
        <f>Overal!#REF!</f>
        <v>#REF!</v>
      </c>
      <c r="D21" s="16">
        <v>0.1</v>
      </c>
      <c r="E21" s="16">
        <v>0.1</v>
      </c>
      <c r="F21" s="16">
        <v>0.05</v>
      </c>
      <c r="G21" s="16">
        <v>0.15</v>
      </c>
      <c r="H21" s="16">
        <v>0.1</v>
      </c>
      <c r="I21" s="16">
        <v>0.2</v>
      </c>
      <c r="J21" s="16">
        <v>0.1</v>
      </c>
      <c r="K21" s="16">
        <v>0.05</v>
      </c>
      <c r="L21" s="16">
        <v>0</v>
      </c>
      <c r="M21" s="16">
        <f t="shared" si="1"/>
        <v>0.6000000000000001</v>
      </c>
      <c r="N21" s="16">
        <v>0.05</v>
      </c>
      <c r="O21" s="16">
        <v>1</v>
      </c>
      <c r="P21" s="16">
        <f t="shared" si="2"/>
        <v>0.18000000000000002</v>
      </c>
      <c r="Q21" s="16"/>
      <c r="R21" s="16">
        <f t="shared" si="0"/>
        <v>0.18000000000000002</v>
      </c>
    </row>
    <row r="23" ht="12.75">
      <c r="O23" s="19" t="s">
        <v>44</v>
      </c>
    </row>
  </sheetData>
  <sheetProtection/>
  <mergeCells count="1">
    <mergeCell ref="G1:L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12.7109375" style="0" bestFit="1" customWidth="1"/>
    <col min="13" max="13" width="25.7109375" style="0" customWidth="1"/>
    <col min="14" max="14" width="22.421875" style="0" bestFit="1" customWidth="1"/>
    <col min="15" max="15" width="11.00390625" style="0" bestFit="1" customWidth="1"/>
    <col min="16" max="16" width="12.57421875" style="0" bestFit="1" customWidth="1"/>
    <col min="18" max="18" width="20.8515625" style="0" bestFit="1" customWidth="1"/>
  </cols>
  <sheetData>
    <row r="1" spans="4:18" ht="18.75">
      <c r="D1" s="8"/>
      <c r="E1" s="8"/>
      <c r="F1" s="8"/>
      <c r="G1" s="31" t="s">
        <v>24</v>
      </c>
      <c r="H1" s="32"/>
      <c r="I1" s="32"/>
      <c r="J1" s="32"/>
      <c r="K1" s="32"/>
      <c r="L1" s="33"/>
      <c r="M1" s="8"/>
      <c r="N1" s="8"/>
      <c r="O1" s="8"/>
      <c r="P1" s="8"/>
      <c r="Q1" s="8"/>
      <c r="R1" s="8"/>
    </row>
    <row r="2" spans="1:18" ht="19.5" thickBot="1">
      <c r="A2" s="1" t="s">
        <v>1</v>
      </c>
      <c r="B2" s="1" t="s">
        <v>0</v>
      </c>
      <c r="C2" s="1" t="s">
        <v>5</v>
      </c>
      <c r="D2" s="1" t="s">
        <v>31</v>
      </c>
      <c r="E2" s="1" t="s">
        <v>22</v>
      </c>
      <c r="F2" s="1" t="s">
        <v>23</v>
      </c>
      <c r="G2" s="10" t="s">
        <v>52</v>
      </c>
      <c r="H2" s="11" t="s">
        <v>53</v>
      </c>
      <c r="I2" s="11" t="s">
        <v>54</v>
      </c>
      <c r="J2" s="11" t="s">
        <v>55</v>
      </c>
      <c r="K2" s="11" t="s">
        <v>56</v>
      </c>
      <c r="L2" s="12" t="s">
        <v>57</v>
      </c>
      <c r="M2" s="1" t="s">
        <v>24</v>
      </c>
      <c r="N2" s="1" t="s">
        <v>25</v>
      </c>
      <c r="O2" s="1" t="s">
        <v>19</v>
      </c>
      <c r="P2" s="1" t="s">
        <v>62</v>
      </c>
      <c r="Q2" s="1" t="s">
        <v>30</v>
      </c>
      <c r="R2" s="8" t="s">
        <v>61</v>
      </c>
    </row>
    <row r="3" spans="1:18" ht="18.75">
      <c r="A3" s="1"/>
      <c r="B3" s="1"/>
      <c r="C3" s="3"/>
      <c r="D3" s="3">
        <v>0.2</v>
      </c>
      <c r="E3" s="3">
        <v>0.1</v>
      </c>
      <c r="F3" s="3">
        <v>0.1</v>
      </c>
      <c r="G3" s="3">
        <v>0.4</v>
      </c>
      <c r="H3" s="3">
        <v>0.3</v>
      </c>
      <c r="I3" s="3">
        <v>0.2</v>
      </c>
      <c r="J3" s="3">
        <v>0.2</v>
      </c>
      <c r="K3" s="3">
        <v>0.2</v>
      </c>
      <c r="L3" s="3">
        <v>0.2</v>
      </c>
      <c r="M3" s="3">
        <f>SUM(G3:L3)</f>
        <v>1.4999999999999998</v>
      </c>
      <c r="N3" s="3">
        <v>0.1</v>
      </c>
      <c r="O3" s="3">
        <v>1</v>
      </c>
      <c r="P3" s="3">
        <f>(D3+E3+F3+M3+N3)*O3/5</f>
        <v>0.4</v>
      </c>
      <c r="Q3" s="3">
        <v>100</v>
      </c>
      <c r="R3" s="3">
        <v>0.4</v>
      </c>
    </row>
    <row r="4" spans="1:18" ht="18.75">
      <c r="A4" s="1">
        <f>Overal!A4</f>
        <v>1</v>
      </c>
      <c r="B4" s="1">
        <f>Overal!B4</f>
        <v>84100348</v>
      </c>
      <c r="C4" s="1" t="e">
        <f>Overal!#REF!</f>
        <v>#REF!</v>
      </c>
      <c r="D4" s="4"/>
      <c r="E4" s="4"/>
      <c r="F4" s="4"/>
      <c r="G4" s="4"/>
      <c r="H4" s="3"/>
      <c r="I4" s="4"/>
      <c r="J4" s="4"/>
      <c r="K4" s="4"/>
      <c r="L4" s="4"/>
      <c r="M4" s="3"/>
      <c r="N4" s="4"/>
      <c r="O4" s="3"/>
      <c r="P4" s="3">
        <f aca="true" t="shared" si="0" ref="P4:P21">(D4+E4+F4+M4+N4)*O4/5</f>
        <v>0</v>
      </c>
      <c r="Q4" s="4"/>
      <c r="R4" s="4"/>
    </row>
    <row r="5" spans="1:18" ht="18.75">
      <c r="A5" s="1">
        <f>Overal!A5</f>
        <v>2</v>
      </c>
      <c r="B5" s="1">
        <f>Overal!B5</f>
        <v>84106845</v>
      </c>
      <c r="C5" s="1" t="e">
        <f>Overal!#REF!</f>
        <v>#REF!</v>
      </c>
      <c r="D5" s="4"/>
      <c r="E5" s="4"/>
      <c r="F5" s="4"/>
      <c r="G5" s="4"/>
      <c r="H5" s="4"/>
      <c r="I5" s="4"/>
      <c r="J5" s="4"/>
      <c r="K5" s="4"/>
      <c r="L5" s="4"/>
      <c r="M5" s="3"/>
      <c r="N5" s="4"/>
      <c r="O5" s="3"/>
      <c r="P5" s="3">
        <f t="shared" si="0"/>
        <v>0</v>
      </c>
      <c r="Q5" s="4"/>
      <c r="R5" s="4"/>
    </row>
    <row r="6" spans="1:18" ht="18.75">
      <c r="A6" s="1">
        <f>Overal!A6</f>
        <v>3</v>
      </c>
      <c r="B6" s="1">
        <f>Overal!B6</f>
        <v>85107673</v>
      </c>
      <c r="C6" s="1" t="e">
        <f>Overal!#REF!</f>
        <v>#REF!</v>
      </c>
      <c r="D6" s="4"/>
      <c r="E6" s="4"/>
      <c r="F6" s="4"/>
      <c r="G6" s="4"/>
      <c r="H6" s="4"/>
      <c r="I6" s="4"/>
      <c r="J6" s="4"/>
      <c r="K6" s="4"/>
      <c r="L6" s="4"/>
      <c r="M6" s="3"/>
      <c r="N6" s="4"/>
      <c r="O6" s="3"/>
      <c r="P6" s="3">
        <f t="shared" si="0"/>
        <v>0</v>
      </c>
      <c r="Q6" s="4"/>
      <c r="R6" s="4"/>
    </row>
    <row r="7" spans="1:18" ht="18.75">
      <c r="A7" s="1">
        <f>Overal!A7</f>
        <v>4</v>
      </c>
      <c r="B7" s="1">
        <f>Overal!B7</f>
        <v>86102439</v>
      </c>
      <c r="C7" s="1" t="e">
        <f>Overal!#REF!</f>
        <v>#REF!</v>
      </c>
      <c r="D7" s="4"/>
      <c r="E7" s="4"/>
      <c r="F7" s="4"/>
      <c r="G7" s="4"/>
      <c r="H7" s="4"/>
      <c r="I7" s="4"/>
      <c r="J7" s="4"/>
      <c r="K7" s="4"/>
      <c r="L7" s="4"/>
      <c r="M7" s="3"/>
      <c r="N7" s="4"/>
      <c r="O7" s="3"/>
      <c r="P7" s="3">
        <f t="shared" si="0"/>
        <v>0</v>
      </c>
      <c r="Q7" s="4"/>
      <c r="R7" s="4"/>
    </row>
    <row r="8" spans="1:18" ht="18.75">
      <c r="A8" s="1">
        <f>Overal!A8</f>
        <v>5</v>
      </c>
      <c r="B8" s="1">
        <f>Overal!B8</f>
        <v>86103768</v>
      </c>
      <c r="C8" s="1" t="e">
        <f>Overal!#REF!</f>
        <v>#REF!</v>
      </c>
      <c r="D8" s="4"/>
      <c r="E8" s="4"/>
      <c r="F8" s="4"/>
      <c r="G8" s="4"/>
      <c r="H8" s="4"/>
      <c r="I8" s="4"/>
      <c r="J8" s="4"/>
      <c r="K8" s="4"/>
      <c r="L8" s="4"/>
      <c r="M8" s="3"/>
      <c r="N8" s="4"/>
      <c r="O8" s="3"/>
      <c r="P8" s="3">
        <f t="shared" si="0"/>
        <v>0</v>
      </c>
      <c r="Q8" s="4"/>
      <c r="R8" s="4"/>
    </row>
    <row r="9" spans="1:18" ht="18.75">
      <c r="A9" s="1">
        <f>Overal!A9</f>
        <v>6</v>
      </c>
      <c r="B9" s="1">
        <f>Overal!B9</f>
        <v>87100804</v>
      </c>
      <c r="C9" s="1" t="e">
        <f>Overal!#REF!</f>
        <v>#REF!</v>
      </c>
      <c r="D9" s="13">
        <v>0.2</v>
      </c>
      <c r="E9" s="13">
        <v>0.1</v>
      </c>
      <c r="F9" s="13">
        <v>0.1</v>
      </c>
      <c r="G9" s="13">
        <v>0.4</v>
      </c>
      <c r="H9" s="13">
        <v>0.25</v>
      </c>
      <c r="I9" s="13">
        <v>0.15</v>
      </c>
      <c r="J9" s="13">
        <v>0.2</v>
      </c>
      <c r="K9" s="13">
        <v>0.15</v>
      </c>
      <c r="L9" s="13">
        <v>0.2</v>
      </c>
      <c r="M9" s="13">
        <f>SUM(G9:L9)</f>
        <v>1.3499999999999999</v>
      </c>
      <c r="N9" s="13">
        <v>0.1</v>
      </c>
      <c r="O9" s="13">
        <v>1</v>
      </c>
      <c r="P9" s="13">
        <f t="shared" si="0"/>
        <v>0.37</v>
      </c>
      <c r="Q9" s="13"/>
      <c r="R9" s="13">
        <f>(100-Q9)/100*P9</f>
        <v>0.37</v>
      </c>
    </row>
    <row r="10" spans="1:18" ht="18.75">
      <c r="A10" s="1">
        <f>Overal!A10</f>
        <v>7</v>
      </c>
      <c r="B10" s="1">
        <f>Overal!B10</f>
        <v>87100923</v>
      </c>
      <c r="C10" s="1" t="e">
        <f>Overal!#REF!</f>
        <v>#REF!</v>
      </c>
      <c r="D10" s="14">
        <v>0.2</v>
      </c>
      <c r="E10" s="14">
        <v>0.05</v>
      </c>
      <c r="F10" s="14">
        <v>0.1</v>
      </c>
      <c r="G10" s="14">
        <v>0.4</v>
      </c>
      <c r="H10" s="14">
        <v>0.25</v>
      </c>
      <c r="I10" s="14">
        <v>0.15</v>
      </c>
      <c r="J10" s="14">
        <v>0.15</v>
      </c>
      <c r="K10" s="14">
        <v>0.15</v>
      </c>
      <c r="L10" s="14">
        <v>0.15</v>
      </c>
      <c r="M10" s="14">
        <f>SUM(G10:L10)</f>
        <v>1.25</v>
      </c>
      <c r="N10" s="14">
        <v>0.1</v>
      </c>
      <c r="O10" s="14">
        <v>1</v>
      </c>
      <c r="P10" s="14">
        <f t="shared" si="0"/>
        <v>0.34</v>
      </c>
      <c r="Q10" s="14"/>
      <c r="R10" s="14">
        <f aca="true" t="shared" si="1" ref="R10:R21">(100-Q10)/100*P10</f>
        <v>0.34</v>
      </c>
    </row>
    <row r="11" spans="1:18" ht="18.75">
      <c r="A11" s="1">
        <f>Overal!A11</f>
        <v>8</v>
      </c>
      <c r="B11" s="1">
        <f>Overal!B11</f>
        <v>87101685</v>
      </c>
      <c r="C11" s="1" t="e">
        <f>Overal!#REF!</f>
        <v>#REF!</v>
      </c>
      <c r="D11" s="15">
        <v>0.2</v>
      </c>
      <c r="E11" s="15">
        <v>0.1</v>
      </c>
      <c r="F11" s="15">
        <v>0.1</v>
      </c>
      <c r="G11" s="15">
        <v>0.3</v>
      </c>
      <c r="H11" s="15" t="s">
        <v>58</v>
      </c>
      <c r="I11" s="15" t="s">
        <v>59</v>
      </c>
      <c r="J11" s="15">
        <v>0.15</v>
      </c>
      <c r="K11" s="15">
        <v>0.15</v>
      </c>
      <c r="L11" s="15">
        <v>0.15</v>
      </c>
      <c r="M11" s="15">
        <v>1.05</v>
      </c>
      <c r="N11" s="15">
        <v>0</v>
      </c>
      <c r="O11" s="15">
        <v>1</v>
      </c>
      <c r="P11" s="15">
        <f t="shared" si="0"/>
        <v>0.29000000000000004</v>
      </c>
      <c r="Q11" s="15"/>
      <c r="R11" s="15">
        <f t="shared" si="1"/>
        <v>0.29000000000000004</v>
      </c>
    </row>
    <row r="12" spans="1:18" ht="18.75">
      <c r="A12" s="1">
        <f>Overal!A12</f>
        <v>9</v>
      </c>
      <c r="B12" s="1">
        <f>Overal!B12</f>
        <v>87101985</v>
      </c>
      <c r="C12" s="1" t="e">
        <f>Overal!#REF!</f>
        <v>#REF!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1</v>
      </c>
      <c r="P12" s="16">
        <f t="shared" si="0"/>
        <v>0</v>
      </c>
      <c r="Q12" s="16"/>
      <c r="R12" s="16">
        <f t="shared" si="1"/>
        <v>0</v>
      </c>
    </row>
    <row r="13" spans="1:18" ht="18.75">
      <c r="A13" s="1">
        <f>Overal!A13</f>
        <v>10</v>
      </c>
      <c r="B13" s="1">
        <f>Overal!B13</f>
        <v>87103629</v>
      </c>
      <c r="C13" s="1" t="e">
        <f>Overal!#REF!</f>
        <v>#REF!</v>
      </c>
      <c r="D13" s="4">
        <v>0.2</v>
      </c>
      <c r="E13" s="4">
        <v>0.05</v>
      </c>
      <c r="F13" s="4">
        <v>0.075</v>
      </c>
      <c r="G13" s="4">
        <v>0.3</v>
      </c>
      <c r="H13" s="4">
        <v>0.2</v>
      </c>
      <c r="I13" s="4">
        <v>0.1</v>
      </c>
      <c r="J13" s="4">
        <v>0.15</v>
      </c>
      <c r="K13" s="4">
        <v>0.15</v>
      </c>
      <c r="L13" s="4">
        <v>0.15</v>
      </c>
      <c r="M13" s="4">
        <f>SUM(G13:L13)</f>
        <v>1.05</v>
      </c>
      <c r="N13" s="4">
        <v>0.1</v>
      </c>
      <c r="O13" s="4">
        <v>1</v>
      </c>
      <c r="P13" s="4">
        <f t="shared" si="0"/>
        <v>0.29500000000000004</v>
      </c>
      <c r="Q13" s="4"/>
      <c r="R13" s="4">
        <f t="shared" si="1"/>
        <v>0.29500000000000004</v>
      </c>
    </row>
    <row r="14" spans="1:18" ht="18.75">
      <c r="A14" s="1">
        <f>Overal!A14</f>
        <v>11</v>
      </c>
      <c r="B14" s="1">
        <f>Overal!B14</f>
        <v>87103834</v>
      </c>
      <c r="C14" s="1" t="e">
        <f>Overal!#REF!</f>
        <v>#REF!</v>
      </c>
      <c r="D14" s="4">
        <v>0.2</v>
      </c>
      <c r="E14" s="4">
        <v>0.1</v>
      </c>
      <c r="F14" s="4">
        <v>0.1</v>
      </c>
      <c r="G14" s="4">
        <v>0.3</v>
      </c>
      <c r="H14" s="4" t="s">
        <v>58</v>
      </c>
      <c r="I14" s="4" t="s">
        <v>59</v>
      </c>
      <c r="J14" s="4">
        <v>0.15</v>
      </c>
      <c r="K14" s="4">
        <v>0.15</v>
      </c>
      <c r="L14" s="4">
        <v>0.15</v>
      </c>
      <c r="M14" s="4">
        <v>1.05</v>
      </c>
      <c r="N14" s="4">
        <v>0</v>
      </c>
      <c r="O14" s="4">
        <v>1</v>
      </c>
      <c r="P14" s="4">
        <f t="shared" si="0"/>
        <v>0.29000000000000004</v>
      </c>
      <c r="Q14" s="4"/>
      <c r="R14" s="4">
        <f t="shared" si="1"/>
        <v>0.29000000000000004</v>
      </c>
    </row>
    <row r="15" spans="1:18" ht="18.75">
      <c r="A15" s="1">
        <f>Overal!A15</f>
        <v>12</v>
      </c>
      <c r="B15" s="1">
        <f>Overal!B15</f>
        <v>87104058</v>
      </c>
      <c r="C15" s="1" t="e">
        <f>Overal!#REF!</f>
        <v>#REF!</v>
      </c>
      <c r="D15" s="13">
        <v>0.2</v>
      </c>
      <c r="E15" s="13">
        <v>0.1</v>
      </c>
      <c r="F15" s="13">
        <v>0.1</v>
      </c>
      <c r="G15" s="13">
        <v>0.4</v>
      </c>
      <c r="H15" s="13">
        <v>0.3</v>
      </c>
      <c r="I15" s="13">
        <v>0.15</v>
      </c>
      <c r="J15" s="13">
        <v>0.2</v>
      </c>
      <c r="K15" s="13">
        <v>0.15</v>
      </c>
      <c r="L15" s="13">
        <v>0.2</v>
      </c>
      <c r="M15" s="13">
        <f aca="true" t="shared" si="2" ref="M15:M20">SUM(G15:L15)</f>
        <v>1.4</v>
      </c>
      <c r="N15" s="13">
        <v>0.1</v>
      </c>
      <c r="O15" s="13">
        <v>1</v>
      </c>
      <c r="P15" s="13">
        <f t="shared" si="0"/>
        <v>0.38</v>
      </c>
      <c r="Q15" s="13"/>
      <c r="R15" s="13">
        <f t="shared" si="1"/>
        <v>0.38</v>
      </c>
    </row>
    <row r="16" spans="1:18" ht="18.75">
      <c r="A16" s="1">
        <f>Overal!A16</f>
        <v>13</v>
      </c>
      <c r="B16" s="1">
        <f>Overal!B16</f>
        <v>87104806</v>
      </c>
      <c r="C16" s="1" t="e">
        <f>Overal!#REF!</f>
        <v>#REF!</v>
      </c>
      <c r="D16" s="13">
        <v>0.2</v>
      </c>
      <c r="E16" s="13">
        <v>0.1</v>
      </c>
      <c r="F16" s="13">
        <v>0.1</v>
      </c>
      <c r="G16" s="13">
        <v>0.4</v>
      </c>
      <c r="H16" s="13">
        <v>0.3</v>
      </c>
      <c r="I16" s="13">
        <v>0.15</v>
      </c>
      <c r="J16" s="13">
        <v>0.2</v>
      </c>
      <c r="K16" s="13">
        <v>0.15</v>
      </c>
      <c r="L16" s="13">
        <v>0.2</v>
      </c>
      <c r="M16" s="13">
        <f t="shared" si="2"/>
        <v>1.4</v>
      </c>
      <c r="N16" s="13">
        <v>0.1</v>
      </c>
      <c r="O16" s="13">
        <v>1</v>
      </c>
      <c r="P16" s="13">
        <f t="shared" si="0"/>
        <v>0.38</v>
      </c>
      <c r="Q16" s="13"/>
      <c r="R16" s="13">
        <f t="shared" si="1"/>
        <v>0.38</v>
      </c>
    </row>
    <row r="17" spans="1:18" ht="18.75">
      <c r="A17" s="1">
        <f>Overal!A17</f>
        <v>14</v>
      </c>
      <c r="B17" s="1">
        <f>Overal!B17</f>
        <v>87105151</v>
      </c>
      <c r="C17" s="1" t="e">
        <f>Overal!#REF!</f>
        <v>#REF!</v>
      </c>
      <c r="D17" s="17">
        <v>0.2</v>
      </c>
      <c r="E17" s="17">
        <v>0.1</v>
      </c>
      <c r="F17" s="17">
        <v>0.1</v>
      </c>
      <c r="G17" s="17">
        <v>0.4</v>
      </c>
      <c r="H17" s="17">
        <v>0.3</v>
      </c>
      <c r="I17" s="17">
        <v>0.2</v>
      </c>
      <c r="J17" s="17">
        <v>0.2</v>
      </c>
      <c r="K17" s="17">
        <v>0.2</v>
      </c>
      <c r="L17" s="17">
        <v>0.2</v>
      </c>
      <c r="M17" s="17">
        <f t="shared" si="2"/>
        <v>1.4999999999999998</v>
      </c>
      <c r="N17" s="17"/>
      <c r="O17" s="17">
        <v>1</v>
      </c>
      <c r="P17" s="17">
        <f t="shared" si="0"/>
        <v>0.38</v>
      </c>
      <c r="Q17" s="17"/>
      <c r="R17" s="17">
        <f t="shared" si="1"/>
        <v>0.38</v>
      </c>
    </row>
    <row r="18" spans="1:18" ht="18.75">
      <c r="A18" s="1">
        <f>Overal!A18</f>
        <v>15</v>
      </c>
      <c r="B18" s="1">
        <f>Overal!B18</f>
        <v>87108468</v>
      </c>
      <c r="C18" s="1" t="e">
        <f>Overal!#REF!</f>
        <v>#REF!</v>
      </c>
      <c r="D18" s="14">
        <v>0.2</v>
      </c>
      <c r="E18" s="14">
        <v>0.05</v>
      </c>
      <c r="F18" s="14">
        <v>0.1</v>
      </c>
      <c r="G18" s="14">
        <v>0.4</v>
      </c>
      <c r="H18" s="14">
        <v>0.25</v>
      </c>
      <c r="I18" s="14">
        <v>0.15</v>
      </c>
      <c r="J18" s="14">
        <v>0.15</v>
      </c>
      <c r="K18" s="14">
        <v>0.15</v>
      </c>
      <c r="L18" s="14">
        <v>0.15</v>
      </c>
      <c r="M18" s="14">
        <f t="shared" si="2"/>
        <v>1.25</v>
      </c>
      <c r="N18" s="14">
        <v>0.1</v>
      </c>
      <c r="O18" s="14">
        <v>1</v>
      </c>
      <c r="P18" s="14">
        <f t="shared" si="0"/>
        <v>0.34</v>
      </c>
      <c r="Q18" s="14"/>
      <c r="R18" s="14">
        <f t="shared" si="1"/>
        <v>0.34</v>
      </c>
    </row>
    <row r="19" spans="1:18" ht="18.75">
      <c r="A19" s="1">
        <f>Overal!A19</f>
        <v>16</v>
      </c>
      <c r="B19" s="1">
        <f>Overal!B19</f>
        <v>87108519</v>
      </c>
      <c r="C19" s="1" t="e">
        <f>Overal!#REF!</f>
        <v>#REF!</v>
      </c>
      <c r="D19" s="14">
        <v>0.2</v>
      </c>
      <c r="E19" s="14">
        <v>0.05</v>
      </c>
      <c r="F19" s="14">
        <v>0.1</v>
      </c>
      <c r="G19" s="14">
        <v>0.4</v>
      </c>
      <c r="H19" s="14">
        <v>0.25</v>
      </c>
      <c r="I19" s="14">
        <v>0.15</v>
      </c>
      <c r="J19" s="14">
        <v>0.15</v>
      </c>
      <c r="K19" s="14">
        <v>0.15</v>
      </c>
      <c r="L19" s="14">
        <v>0.15</v>
      </c>
      <c r="M19" s="14">
        <f t="shared" si="2"/>
        <v>1.25</v>
      </c>
      <c r="N19" s="14">
        <v>0.1</v>
      </c>
      <c r="O19" s="14">
        <v>1</v>
      </c>
      <c r="P19" s="14">
        <f t="shared" si="0"/>
        <v>0.34</v>
      </c>
      <c r="Q19" s="14"/>
      <c r="R19" s="14">
        <f t="shared" si="1"/>
        <v>0.34</v>
      </c>
    </row>
    <row r="20" spans="1:18" ht="18.75">
      <c r="A20" s="1">
        <f>Overal!A20</f>
        <v>17</v>
      </c>
      <c r="B20" s="1">
        <f>Overal!B20</f>
        <v>87109107</v>
      </c>
      <c r="C20" s="1" t="e">
        <f>Overal!#REF!</f>
        <v>#REF!</v>
      </c>
      <c r="D20" s="15">
        <v>0.2</v>
      </c>
      <c r="E20" s="15">
        <v>0.05</v>
      </c>
      <c r="F20" s="15">
        <v>0.075</v>
      </c>
      <c r="G20" s="15">
        <v>0.3</v>
      </c>
      <c r="H20" s="15">
        <v>0.2</v>
      </c>
      <c r="I20" s="15">
        <v>0.1</v>
      </c>
      <c r="J20" s="15">
        <v>0.15</v>
      </c>
      <c r="K20" s="15">
        <v>0.15</v>
      </c>
      <c r="L20" s="15">
        <v>0.15</v>
      </c>
      <c r="M20" s="15">
        <f t="shared" si="2"/>
        <v>1.05</v>
      </c>
      <c r="N20" s="15">
        <v>0.1</v>
      </c>
      <c r="O20" s="15">
        <v>1</v>
      </c>
      <c r="P20" s="15">
        <f t="shared" si="0"/>
        <v>0.29500000000000004</v>
      </c>
      <c r="Q20" s="15"/>
      <c r="R20" s="15">
        <f t="shared" si="1"/>
        <v>0.29500000000000004</v>
      </c>
    </row>
    <row r="21" spans="1:18" ht="18.75">
      <c r="A21" s="1">
        <f>Overal!A21</f>
        <v>18</v>
      </c>
      <c r="B21" s="1">
        <f>Overal!B21</f>
        <v>87109215</v>
      </c>
      <c r="C21" s="1" t="e">
        <f>Overal!#REF!</f>
        <v>#REF!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</v>
      </c>
      <c r="P21" s="16">
        <f t="shared" si="0"/>
        <v>0</v>
      </c>
      <c r="Q21" s="16"/>
      <c r="R21" s="16">
        <f t="shared" si="1"/>
        <v>0</v>
      </c>
    </row>
  </sheetData>
  <sheetProtection/>
  <mergeCells count="1">
    <mergeCell ref="G1:L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3" width="12.7109375" style="0" bestFit="1" customWidth="1"/>
    <col min="14" max="14" width="10.140625" style="0" customWidth="1"/>
    <col min="15" max="15" width="22.421875" style="0" bestFit="1" customWidth="1"/>
    <col min="16" max="16" width="11.00390625" style="0" bestFit="1" customWidth="1"/>
  </cols>
  <sheetData>
    <row r="1" spans="4:19" ht="18.75">
      <c r="D1" s="8"/>
      <c r="E1" s="8"/>
      <c r="F1" s="8"/>
      <c r="G1" s="31" t="s">
        <v>24</v>
      </c>
      <c r="H1" s="32"/>
      <c r="I1" s="32"/>
      <c r="J1" s="32"/>
      <c r="K1" s="32"/>
      <c r="L1" s="32"/>
      <c r="M1" s="33"/>
      <c r="N1" s="8"/>
      <c r="O1" s="8"/>
      <c r="P1" s="8"/>
      <c r="Q1" s="8"/>
      <c r="R1" s="8"/>
      <c r="S1" s="8"/>
    </row>
    <row r="2" spans="1:19" ht="19.5" thickBot="1">
      <c r="A2" s="1" t="s">
        <v>1</v>
      </c>
      <c r="B2" s="1" t="s">
        <v>0</v>
      </c>
      <c r="C2" s="1" t="s">
        <v>5</v>
      </c>
      <c r="D2" s="1" t="s">
        <v>31</v>
      </c>
      <c r="E2" s="1" t="s">
        <v>22</v>
      </c>
      <c r="F2" s="1" t="s">
        <v>23</v>
      </c>
      <c r="G2" s="10" t="s">
        <v>63</v>
      </c>
      <c r="H2" s="11" t="s">
        <v>64</v>
      </c>
      <c r="I2" s="11" t="s">
        <v>65</v>
      </c>
      <c r="J2" s="11" t="s">
        <v>66</v>
      </c>
      <c r="K2" s="11" t="s">
        <v>67</v>
      </c>
      <c r="L2" s="11" t="s">
        <v>68</v>
      </c>
      <c r="M2" s="12" t="s">
        <v>69</v>
      </c>
      <c r="N2" s="1" t="s">
        <v>24</v>
      </c>
      <c r="O2" s="1" t="s">
        <v>25</v>
      </c>
      <c r="P2" s="1" t="s">
        <v>19</v>
      </c>
      <c r="Q2" s="1" t="s">
        <v>62</v>
      </c>
      <c r="R2" s="1" t="s">
        <v>30</v>
      </c>
      <c r="S2" s="8" t="s">
        <v>60</v>
      </c>
    </row>
    <row r="3" spans="1:19" ht="18.75">
      <c r="A3" s="1"/>
      <c r="B3" s="1"/>
      <c r="C3" s="3"/>
      <c r="D3" s="3">
        <v>0.2</v>
      </c>
      <c r="E3" s="3">
        <v>0.1</v>
      </c>
      <c r="F3" s="3">
        <v>0.1</v>
      </c>
      <c r="G3" s="3">
        <v>0.3</v>
      </c>
      <c r="H3" s="3">
        <v>0.3</v>
      </c>
      <c r="I3" s="3">
        <v>0.3</v>
      </c>
      <c r="J3" s="3">
        <v>0.15</v>
      </c>
      <c r="K3" s="3">
        <v>0.15</v>
      </c>
      <c r="L3" s="3">
        <v>0.15</v>
      </c>
      <c r="M3" s="3">
        <v>0.15</v>
      </c>
      <c r="N3" s="3">
        <f>SUM(G3:M3)</f>
        <v>1.4999999999999996</v>
      </c>
      <c r="O3" s="3">
        <v>0.1</v>
      </c>
      <c r="P3" s="3">
        <v>1</v>
      </c>
      <c r="Q3" s="3">
        <f>(D3+E3+F3+N3+O3)*P3/2.5</f>
        <v>0.7999999999999998</v>
      </c>
      <c r="R3" s="3">
        <v>100</v>
      </c>
      <c r="S3" s="3">
        <v>0.4</v>
      </c>
    </row>
    <row r="4" spans="1:20" ht="18.75">
      <c r="A4" s="1">
        <f>Overal!A4</f>
        <v>1</v>
      </c>
      <c r="B4" s="1">
        <f>Overal!B4</f>
        <v>84100348</v>
      </c>
      <c r="C4" s="1" t="e">
        <f>Overal!#REF!</f>
        <v>#REF!</v>
      </c>
      <c r="D4" s="4"/>
      <c r="E4" s="4"/>
      <c r="F4" s="4"/>
      <c r="G4" s="4"/>
      <c r="H4" s="3"/>
      <c r="I4" s="4"/>
      <c r="J4" s="4"/>
      <c r="K4" s="4"/>
      <c r="L4" s="4"/>
      <c r="M4" s="4"/>
      <c r="N4" s="3"/>
      <c r="O4" s="4"/>
      <c r="P4" s="3"/>
      <c r="Q4" s="3"/>
      <c r="R4" s="4"/>
      <c r="S4" s="4"/>
      <c r="T4" s="4"/>
    </row>
    <row r="5" spans="1:20" ht="18.75">
      <c r="A5" s="1">
        <f>Overal!A5</f>
        <v>2</v>
      </c>
      <c r="B5" s="1">
        <f>Overal!B5</f>
        <v>84106845</v>
      </c>
      <c r="C5" s="1" t="e">
        <f>Overal!#REF!</f>
        <v>#REF!</v>
      </c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4"/>
    </row>
    <row r="6" spans="1:20" ht="18.75">
      <c r="A6" s="1">
        <f>Overal!A6</f>
        <v>3</v>
      </c>
      <c r="B6" s="1">
        <f>Overal!B6</f>
        <v>85107673</v>
      </c>
      <c r="C6" s="1" t="e">
        <f>Overal!#REF!</f>
        <v>#REF!</v>
      </c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  <c r="S6" s="4"/>
      <c r="T6" s="4"/>
    </row>
    <row r="7" spans="1:20" ht="18.75">
      <c r="A7" s="1">
        <f>Overal!A7</f>
        <v>4</v>
      </c>
      <c r="B7" s="1">
        <f>Overal!B7</f>
        <v>86102439</v>
      </c>
      <c r="C7" s="1" t="e">
        <f>Overal!#REF!</f>
        <v>#REF!</v>
      </c>
      <c r="D7" s="4"/>
      <c r="E7" s="4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4"/>
      <c r="T7" s="4"/>
    </row>
    <row r="8" spans="1:20" ht="18.75">
      <c r="A8" s="1">
        <f>Overal!A8</f>
        <v>5</v>
      </c>
      <c r="B8" s="1">
        <f>Overal!B8</f>
        <v>86103768</v>
      </c>
      <c r="C8" s="1" t="e">
        <f>Overal!#REF!</f>
        <v>#REF!</v>
      </c>
      <c r="D8" s="4"/>
      <c r="E8" s="4"/>
      <c r="F8" s="4"/>
      <c r="G8" s="4"/>
      <c r="H8" s="4"/>
      <c r="I8" s="4"/>
      <c r="J8" s="4"/>
      <c r="K8" s="4"/>
      <c r="L8" s="4"/>
      <c r="M8" s="4"/>
      <c r="N8" s="3"/>
      <c r="O8" s="4"/>
      <c r="P8" s="3"/>
      <c r="Q8" s="3"/>
      <c r="R8" s="4"/>
      <c r="S8" s="4"/>
      <c r="T8" s="4"/>
    </row>
    <row r="9" spans="1:20" ht="18.75">
      <c r="A9" s="1">
        <f>Overal!A9</f>
        <v>6</v>
      </c>
      <c r="B9" s="1">
        <f>Overal!B9</f>
        <v>87100804</v>
      </c>
      <c r="C9" s="1" t="e">
        <f>Overal!#REF!</f>
        <v>#REF!</v>
      </c>
      <c r="D9" s="13">
        <v>0.2</v>
      </c>
      <c r="E9" s="13">
        <v>0.1</v>
      </c>
      <c r="F9" s="13">
        <v>0.1</v>
      </c>
      <c r="G9" s="13">
        <v>0.3</v>
      </c>
      <c r="H9" s="13">
        <v>0.3</v>
      </c>
      <c r="I9" s="13">
        <v>0.3</v>
      </c>
      <c r="J9" s="13">
        <v>0.15</v>
      </c>
      <c r="K9" s="13">
        <v>0.15</v>
      </c>
      <c r="L9" s="13">
        <v>0.15</v>
      </c>
      <c r="M9" s="13">
        <v>0.15</v>
      </c>
      <c r="N9" s="13">
        <f>SUM(G9:M9)</f>
        <v>1.4999999999999996</v>
      </c>
      <c r="O9" s="13">
        <v>0.1</v>
      </c>
      <c r="P9" s="13">
        <v>1</v>
      </c>
      <c r="Q9" s="13">
        <f aca="true" t="shared" si="0" ref="Q9:Q21">(D9+E9+F9+N9+O9)*P9/2.5</f>
        <v>0.7999999999999998</v>
      </c>
      <c r="R9" s="13"/>
      <c r="S9" s="13">
        <f>(100-R9)/100*Q9</f>
        <v>0.7999999999999998</v>
      </c>
      <c r="T9" s="4"/>
    </row>
    <row r="10" spans="1:20" ht="18.75">
      <c r="A10" s="1">
        <f>Overal!A10</f>
        <v>7</v>
      </c>
      <c r="B10" s="1">
        <f>Overal!B10</f>
        <v>87100923</v>
      </c>
      <c r="C10" s="1" t="e">
        <f>Overal!#REF!</f>
        <v>#REF!</v>
      </c>
      <c r="D10" s="14">
        <v>0.2</v>
      </c>
      <c r="E10" s="14">
        <v>0.1</v>
      </c>
      <c r="F10" s="14">
        <v>0.1</v>
      </c>
      <c r="G10" s="14">
        <v>0.3</v>
      </c>
      <c r="H10" s="14">
        <v>0.3</v>
      </c>
      <c r="I10" s="14">
        <v>0.3</v>
      </c>
      <c r="J10" s="14">
        <v>0.15</v>
      </c>
      <c r="K10" s="14">
        <v>0.15</v>
      </c>
      <c r="L10" s="14">
        <v>0.15</v>
      </c>
      <c r="M10" s="14">
        <v>0.15</v>
      </c>
      <c r="N10" s="14">
        <f>SUM(G10:M10)</f>
        <v>1.4999999999999996</v>
      </c>
      <c r="O10" s="14">
        <v>0.1</v>
      </c>
      <c r="P10" s="14">
        <v>1</v>
      </c>
      <c r="Q10" s="14">
        <f t="shared" si="0"/>
        <v>0.7999999999999998</v>
      </c>
      <c r="R10" s="14"/>
      <c r="S10" s="14">
        <f aca="true" t="shared" si="1" ref="S10:S21">(100-R10)/100*Q10</f>
        <v>0.7999999999999998</v>
      </c>
      <c r="T10" s="4"/>
    </row>
    <row r="11" spans="1:20" ht="18.75">
      <c r="A11" s="1">
        <f>Overal!A11</f>
        <v>8</v>
      </c>
      <c r="B11" s="1">
        <f>Overal!B11</f>
        <v>87101685</v>
      </c>
      <c r="C11" s="1" t="e">
        <f>Overal!#REF!</f>
        <v>#REF!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>
        <f t="shared" si="0"/>
        <v>0</v>
      </c>
      <c r="R11" s="15"/>
      <c r="S11" s="15">
        <f t="shared" si="1"/>
        <v>0</v>
      </c>
      <c r="T11" s="4"/>
    </row>
    <row r="12" spans="1:20" ht="18.75">
      <c r="A12" s="1">
        <f>Overal!A12</f>
        <v>9</v>
      </c>
      <c r="B12" s="1">
        <f>Overal!B12</f>
        <v>87101985</v>
      </c>
      <c r="C12" s="1" t="e">
        <f>Overal!#REF!</f>
        <v>#REF!</v>
      </c>
      <c r="D12" s="16">
        <v>0.2</v>
      </c>
      <c r="E12" s="16">
        <v>0.1</v>
      </c>
      <c r="F12" s="16">
        <v>0.075</v>
      </c>
      <c r="G12" s="16">
        <v>0.25</v>
      </c>
      <c r="H12" s="16">
        <v>0.25</v>
      </c>
      <c r="I12" s="16">
        <v>0.25</v>
      </c>
      <c r="J12" s="16">
        <v>0.05</v>
      </c>
      <c r="K12" s="16">
        <v>0.1</v>
      </c>
      <c r="L12" s="16">
        <v>0.05</v>
      </c>
      <c r="M12" s="16">
        <v>0</v>
      </c>
      <c r="N12" s="16">
        <f>SUM(G12:M12)</f>
        <v>0.9500000000000001</v>
      </c>
      <c r="O12" s="16">
        <v>0.1</v>
      </c>
      <c r="P12" s="16">
        <v>1</v>
      </c>
      <c r="Q12" s="16">
        <f t="shared" si="0"/>
        <v>0.5700000000000001</v>
      </c>
      <c r="R12" s="16"/>
      <c r="S12" s="16">
        <f t="shared" si="1"/>
        <v>0.5700000000000001</v>
      </c>
      <c r="T12" s="4"/>
    </row>
    <row r="13" spans="1:20" ht="18.75">
      <c r="A13" s="1">
        <f>Overal!A13</f>
        <v>10</v>
      </c>
      <c r="B13" s="1">
        <f>Overal!B13</f>
        <v>87103629</v>
      </c>
      <c r="C13" s="1" t="e">
        <f>Overal!#REF!</f>
        <v>#REF!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>
        <f t="shared" si="0"/>
        <v>0</v>
      </c>
      <c r="R13" s="4"/>
      <c r="S13" s="4">
        <f t="shared" si="1"/>
        <v>0</v>
      </c>
      <c r="T13" s="4"/>
    </row>
    <row r="14" spans="1:20" ht="18.75">
      <c r="A14" s="1">
        <f>Overal!A14</f>
        <v>11</v>
      </c>
      <c r="B14" s="1">
        <f>Overal!B14</f>
        <v>87103834</v>
      </c>
      <c r="C14" s="1" t="e">
        <f>Overal!#REF!</f>
        <v>#REF!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29"/>
      <c r="O14" s="4"/>
      <c r="P14" s="4"/>
      <c r="Q14" s="4">
        <f t="shared" si="0"/>
        <v>0</v>
      </c>
      <c r="R14" s="4"/>
      <c r="S14" s="4">
        <f t="shared" si="1"/>
        <v>0</v>
      </c>
      <c r="T14" s="4"/>
    </row>
    <row r="15" spans="1:20" ht="18.75">
      <c r="A15" s="1">
        <f>Overal!A15</f>
        <v>12</v>
      </c>
      <c r="B15" s="1">
        <f>Overal!B15</f>
        <v>87104058</v>
      </c>
      <c r="C15" s="1" t="e">
        <f>Overal!#REF!</f>
        <v>#REF!</v>
      </c>
      <c r="D15" s="13">
        <v>0.2</v>
      </c>
      <c r="E15" s="13">
        <v>0.1</v>
      </c>
      <c r="F15" s="13">
        <v>0.1</v>
      </c>
      <c r="G15" s="13">
        <v>0.3</v>
      </c>
      <c r="H15" s="13">
        <v>0.3</v>
      </c>
      <c r="I15" s="13">
        <v>0.3</v>
      </c>
      <c r="J15" s="13">
        <v>0.15</v>
      </c>
      <c r="K15" s="13">
        <v>0.15</v>
      </c>
      <c r="L15" s="13">
        <v>0.15</v>
      </c>
      <c r="M15" s="13">
        <v>0.15</v>
      </c>
      <c r="N15" s="13">
        <f>SUM(G15:M15)</f>
        <v>1.4999999999999996</v>
      </c>
      <c r="O15" s="13">
        <v>0.1</v>
      </c>
      <c r="P15" s="13">
        <v>1</v>
      </c>
      <c r="Q15" s="13">
        <f t="shared" si="0"/>
        <v>0.7999999999999998</v>
      </c>
      <c r="R15" s="13"/>
      <c r="S15" s="13">
        <f t="shared" si="1"/>
        <v>0.7999999999999998</v>
      </c>
      <c r="T15" s="4"/>
    </row>
    <row r="16" spans="1:20" ht="18.75">
      <c r="A16" s="1">
        <f>Overal!A16</f>
        <v>13</v>
      </c>
      <c r="B16" s="1">
        <f>Overal!B16</f>
        <v>87104806</v>
      </c>
      <c r="C16" s="1" t="e">
        <f>Overal!#REF!</f>
        <v>#REF!</v>
      </c>
      <c r="D16" s="13">
        <v>0.2</v>
      </c>
      <c r="E16" s="13">
        <v>0.1</v>
      </c>
      <c r="F16" s="13">
        <v>0.1</v>
      </c>
      <c r="G16" s="13">
        <v>0.3</v>
      </c>
      <c r="H16" s="13">
        <v>0.3</v>
      </c>
      <c r="I16" s="13">
        <v>0.3</v>
      </c>
      <c r="J16" s="13">
        <v>0.15</v>
      </c>
      <c r="K16" s="13">
        <v>0.15</v>
      </c>
      <c r="L16" s="13">
        <v>0.15</v>
      </c>
      <c r="M16" s="13">
        <v>0.15</v>
      </c>
      <c r="N16" s="13">
        <f>SUM(G16:M16)</f>
        <v>1.4999999999999996</v>
      </c>
      <c r="O16" s="13">
        <v>0.1</v>
      </c>
      <c r="P16" s="13">
        <v>1</v>
      </c>
      <c r="Q16" s="13">
        <f t="shared" si="0"/>
        <v>0.7999999999999998</v>
      </c>
      <c r="R16" s="13"/>
      <c r="S16" s="13">
        <f t="shared" si="1"/>
        <v>0.7999999999999998</v>
      </c>
      <c r="T16" s="4"/>
    </row>
    <row r="17" spans="1:20" ht="18.75">
      <c r="A17" s="1">
        <f>Overal!A17</f>
        <v>14</v>
      </c>
      <c r="B17" s="1">
        <f>Overal!B17</f>
        <v>87105151</v>
      </c>
      <c r="C17" s="1" t="e">
        <f>Overal!#REF!</f>
        <v>#REF!</v>
      </c>
      <c r="D17" s="17">
        <v>0.2</v>
      </c>
      <c r="E17" s="17">
        <v>0.1</v>
      </c>
      <c r="F17" s="17">
        <v>0.1</v>
      </c>
      <c r="G17" s="17">
        <v>0.3</v>
      </c>
      <c r="H17" s="17">
        <v>0.3</v>
      </c>
      <c r="I17" s="17">
        <v>0.3</v>
      </c>
      <c r="J17" s="17">
        <v>0.15</v>
      </c>
      <c r="K17" s="17">
        <v>0.15</v>
      </c>
      <c r="L17" s="17">
        <v>0.15</v>
      </c>
      <c r="M17" s="17">
        <v>0.1</v>
      </c>
      <c r="N17" s="17">
        <f>SUM(G17:M17)</f>
        <v>1.4499999999999997</v>
      </c>
      <c r="O17" s="17">
        <v>0.1</v>
      </c>
      <c r="P17" s="17">
        <v>1</v>
      </c>
      <c r="Q17" s="17">
        <f t="shared" si="0"/>
        <v>0.7799999999999999</v>
      </c>
      <c r="R17" s="17">
        <v>10</v>
      </c>
      <c r="S17" s="17">
        <f>(100-R17)/100*Q17</f>
        <v>0.702</v>
      </c>
      <c r="T17" s="4"/>
    </row>
    <row r="18" spans="1:20" ht="18.75">
      <c r="A18" s="1">
        <f>Overal!A18</f>
        <v>15</v>
      </c>
      <c r="B18" s="1">
        <f>Overal!B18</f>
        <v>87108468</v>
      </c>
      <c r="C18" s="1" t="e">
        <f>Overal!#REF!</f>
        <v>#REF!</v>
      </c>
      <c r="D18" s="14">
        <v>0.2</v>
      </c>
      <c r="E18" s="14">
        <v>0.1</v>
      </c>
      <c r="F18" s="14">
        <v>0.1</v>
      </c>
      <c r="G18" s="14">
        <v>0.3</v>
      </c>
      <c r="H18" s="14">
        <v>0.3</v>
      </c>
      <c r="I18" s="14">
        <v>0.3</v>
      </c>
      <c r="J18" s="14">
        <v>0.15</v>
      </c>
      <c r="K18" s="14">
        <v>0.15</v>
      </c>
      <c r="L18" s="14">
        <v>0.15</v>
      </c>
      <c r="M18" s="14">
        <v>0.15</v>
      </c>
      <c r="N18" s="14">
        <f>SUM(G18:M18)</f>
        <v>1.4999999999999996</v>
      </c>
      <c r="O18" s="14">
        <v>0.1</v>
      </c>
      <c r="P18" s="14">
        <v>1</v>
      </c>
      <c r="Q18" s="14">
        <f t="shared" si="0"/>
        <v>0.7999999999999998</v>
      </c>
      <c r="R18" s="14"/>
      <c r="S18" s="14">
        <f t="shared" si="1"/>
        <v>0.7999999999999998</v>
      </c>
      <c r="T18" s="4"/>
    </row>
    <row r="19" spans="1:20" ht="18.75">
      <c r="A19" s="1">
        <f>Overal!A19</f>
        <v>16</v>
      </c>
      <c r="B19" s="1">
        <f>Overal!B19</f>
        <v>87108519</v>
      </c>
      <c r="C19" s="1" t="e">
        <f>Overal!#REF!</f>
        <v>#REF!</v>
      </c>
      <c r="D19" s="14">
        <v>0.2</v>
      </c>
      <c r="E19" s="14">
        <v>0.1</v>
      </c>
      <c r="F19" s="14">
        <v>0.1</v>
      </c>
      <c r="G19" s="14">
        <v>0.3</v>
      </c>
      <c r="H19" s="14">
        <v>0.3</v>
      </c>
      <c r="I19" s="14">
        <v>0.3</v>
      </c>
      <c r="J19" s="14">
        <v>0.15</v>
      </c>
      <c r="K19" s="14">
        <v>0.15</v>
      </c>
      <c r="L19" s="14">
        <v>0.15</v>
      </c>
      <c r="M19" s="14">
        <v>0.15</v>
      </c>
      <c r="N19" s="14">
        <f>SUM(G19:M19)</f>
        <v>1.4999999999999996</v>
      </c>
      <c r="O19" s="14">
        <v>0.1</v>
      </c>
      <c r="P19" s="14">
        <v>1</v>
      </c>
      <c r="Q19" s="14">
        <f t="shared" si="0"/>
        <v>0.7999999999999998</v>
      </c>
      <c r="R19" s="14"/>
      <c r="S19" s="14">
        <f t="shared" si="1"/>
        <v>0.7999999999999998</v>
      </c>
      <c r="T19" s="4"/>
    </row>
    <row r="20" spans="1:20" ht="18.75">
      <c r="A20" s="1">
        <f>Overal!A20</f>
        <v>17</v>
      </c>
      <c r="B20" s="1">
        <f>Overal!B20</f>
        <v>87109107</v>
      </c>
      <c r="C20" s="1" t="e">
        <f>Overal!#REF!</f>
        <v>#REF!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30"/>
      <c r="O20" s="15"/>
      <c r="P20" s="15"/>
      <c r="Q20" s="15">
        <f t="shared" si="0"/>
        <v>0</v>
      </c>
      <c r="R20" s="15"/>
      <c r="S20" s="15">
        <f t="shared" si="1"/>
        <v>0</v>
      </c>
      <c r="T20" s="4"/>
    </row>
    <row r="21" spans="1:20" ht="18.75">
      <c r="A21" s="1">
        <f>Overal!A21</f>
        <v>18</v>
      </c>
      <c r="B21" s="1">
        <f>Overal!B21</f>
        <v>87109215</v>
      </c>
      <c r="C21" s="1" t="e">
        <f>Overal!#REF!</f>
        <v>#REF!</v>
      </c>
      <c r="D21" s="16">
        <v>0.2</v>
      </c>
      <c r="E21" s="16">
        <v>0.1</v>
      </c>
      <c r="F21" s="16">
        <v>0.075</v>
      </c>
      <c r="G21" s="16">
        <v>0.25</v>
      </c>
      <c r="H21" s="16">
        <v>0.25</v>
      </c>
      <c r="I21" s="16">
        <v>0.25</v>
      </c>
      <c r="J21" s="16">
        <v>0.05</v>
      </c>
      <c r="K21" s="16">
        <v>0.1</v>
      </c>
      <c r="L21" s="16">
        <v>0.05</v>
      </c>
      <c r="M21" s="16">
        <v>0</v>
      </c>
      <c r="N21" s="16">
        <f>SUM(G21:M21)</f>
        <v>0.9500000000000001</v>
      </c>
      <c r="O21" s="16">
        <v>0.1</v>
      </c>
      <c r="P21" s="16">
        <v>1</v>
      </c>
      <c r="Q21" s="16">
        <f t="shared" si="0"/>
        <v>0.5700000000000001</v>
      </c>
      <c r="R21" s="16"/>
      <c r="S21" s="16">
        <f t="shared" si="1"/>
        <v>0.5700000000000001</v>
      </c>
      <c r="T21" s="4"/>
    </row>
    <row r="22" spans="2:20" ht="18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2:20" ht="18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2:20" ht="18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</sheetData>
  <sheetProtection/>
  <mergeCells count="1">
    <mergeCell ref="G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</dc:creator>
  <cp:keywords/>
  <dc:description/>
  <cp:lastModifiedBy>Dr</cp:lastModifiedBy>
  <dcterms:created xsi:type="dcterms:W3CDTF">2008-06-02T06:48:28Z</dcterms:created>
  <dcterms:modified xsi:type="dcterms:W3CDTF">2011-07-04T16:25:34Z</dcterms:modified>
  <cp:category/>
  <cp:version/>
  <cp:contentType/>
  <cp:contentStatus/>
</cp:coreProperties>
</file>